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лена рабочая\СТРАТЕГИЧЕСКОЕ ПЛАНИРОВАНИЕ\ПРОГРАММЫ\МП\МП 2021-2026\МП Создание условий для устойчивого экономического развития\изменения от 29.02.2024_ № 144\"/>
    </mc:Choice>
  </mc:AlternateContent>
  <bookViews>
    <workbookView xWindow="0" yWindow="0" windowWidth="19200" windowHeight="7356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" i="1" l="1"/>
  <c r="F93" i="1"/>
  <c r="F92" i="1"/>
  <c r="G85" i="1"/>
  <c r="I121" i="1" l="1"/>
  <c r="H121" i="1"/>
  <c r="G121" i="1"/>
  <c r="F121" i="1"/>
  <c r="E121" i="1"/>
  <c r="D104" i="1"/>
  <c r="D105" i="1"/>
  <c r="D99" i="1" l="1"/>
  <c r="I120" i="1" l="1"/>
  <c r="H120" i="1"/>
  <c r="G120" i="1"/>
  <c r="F120" i="1"/>
  <c r="E120" i="1"/>
  <c r="D115" i="1"/>
  <c r="D114" i="1"/>
  <c r="D116" i="1"/>
  <c r="D113" i="1"/>
  <c r="D112" i="1"/>
  <c r="D111" i="1"/>
  <c r="D110" i="1"/>
  <c r="D109" i="1"/>
  <c r="D108" i="1"/>
  <c r="G93" i="1" l="1"/>
  <c r="G84" i="1"/>
  <c r="I33" i="1"/>
  <c r="H33" i="1"/>
  <c r="G33" i="1"/>
  <c r="F33" i="1"/>
  <c r="E33" i="1"/>
  <c r="I32" i="1"/>
  <c r="H32" i="1"/>
  <c r="G32" i="1"/>
  <c r="F32" i="1"/>
  <c r="E32" i="1"/>
  <c r="I31" i="1"/>
  <c r="H31" i="1"/>
  <c r="G31" i="1"/>
  <c r="F31" i="1"/>
  <c r="E31" i="1"/>
  <c r="I30" i="1"/>
  <c r="H30" i="1"/>
  <c r="G30" i="1"/>
  <c r="I29" i="1"/>
  <c r="H29" i="1"/>
  <c r="G29" i="1"/>
  <c r="F29" i="1"/>
  <c r="E29" i="1"/>
  <c r="I28" i="1"/>
  <c r="H28" i="1"/>
  <c r="D26" i="1"/>
  <c r="D25" i="1"/>
  <c r="D24" i="1"/>
  <c r="D23" i="1"/>
  <c r="D22" i="1"/>
  <c r="G21" i="1"/>
  <c r="F21" i="1"/>
  <c r="E21" i="1"/>
  <c r="I27" i="1" l="1"/>
  <c r="D32" i="1"/>
  <c r="G27" i="1"/>
  <c r="E27" i="1"/>
  <c r="D21" i="1"/>
  <c r="H27" i="1"/>
  <c r="D29" i="1"/>
  <c r="D30" i="1"/>
  <c r="F27" i="1"/>
  <c r="D31" i="1"/>
  <c r="D28" i="1"/>
  <c r="D33" i="1"/>
  <c r="D27" i="1" l="1"/>
  <c r="I95" i="2"/>
  <c r="H95" i="2"/>
  <c r="G95" i="2"/>
  <c r="F95" i="2"/>
  <c r="F102" i="2" s="1"/>
  <c r="E95" i="2"/>
  <c r="I94" i="2"/>
  <c r="H94" i="2"/>
  <c r="G94" i="2"/>
  <c r="F94" i="2"/>
  <c r="E94" i="2"/>
  <c r="I93" i="2"/>
  <c r="H93" i="2"/>
  <c r="G93" i="2"/>
  <c r="F93" i="2"/>
  <c r="E93" i="2"/>
  <c r="I92" i="2"/>
  <c r="H92" i="2"/>
  <c r="G92" i="2"/>
  <c r="F92" i="2"/>
  <c r="E92" i="2"/>
  <c r="I91" i="2"/>
  <c r="H91" i="2"/>
  <c r="G91" i="2"/>
  <c r="F91" i="2"/>
  <c r="E91" i="2"/>
  <c r="I90" i="2"/>
  <c r="H90" i="2"/>
  <c r="G90" i="2"/>
  <c r="G89" i="2" s="1"/>
  <c r="F90" i="2"/>
  <c r="E90" i="2"/>
  <c r="D88" i="2"/>
  <c r="D87" i="2"/>
  <c r="D86" i="2"/>
  <c r="D85" i="2"/>
  <c r="D84" i="2"/>
  <c r="D83" i="2"/>
  <c r="I82" i="2"/>
  <c r="H82" i="2"/>
  <c r="G82" i="2"/>
  <c r="F82" i="2"/>
  <c r="E82" i="2"/>
  <c r="D82" i="2" s="1"/>
  <c r="D81" i="2"/>
  <c r="D80" i="2"/>
  <c r="D79" i="2"/>
  <c r="D78" i="2"/>
  <c r="D77" i="2"/>
  <c r="D76" i="2"/>
  <c r="I75" i="2"/>
  <c r="H75" i="2"/>
  <c r="G75" i="2"/>
  <c r="F75" i="2"/>
  <c r="E75" i="2"/>
  <c r="D74" i="2"/>
  <c r="D73" i="2"/>
  <c r="D72" i="2"/>
  <c r="D71" i="2"/>
  <c r="D70" i="2"/>
  <c r="D69" i="2"/>
  <c r="I68" i="2"/>
  <c r="H68" i="2"/>
  <c r="G68" i="2"/>
  <c r="F68" i="2"/>
  <c r="E68" i="2"/>
  <c r="D67" i="2"/>
  <c r="D66" i="2"/>
  <c r="D65" i="2"/>
  <c r="D64" i="2"/>
  <c r="D63" i="2"/>
  <c r="D62" i="2"/>
  <c r="I61" i="2"/>
  <c r="H61" i="2"/>
  <c r="G61" i="2"/>
  <c r="F61" i="2"/>
  <c r="E61" i="2"/>
  <c r="D60" i="2"/>
  <c r="D59" i="2"/>
  <c r="D58" i="2"/>
  <c r="D57" i="2"/>
  <c r="D56" i="2"/>
  <c r="D55" i="2"/>
  <c r="I54" i="2"/>
  <c r="H54" i="2"/>
  <c r="G54" i="2"/>
  <c r="F54" i="2"/>
  <c r="E54" i="2"/>
  <c r="D54" i="2" s="1"/>
  <c r="D53" i="2"/>
  <c r="D52" i="2"/>
  <c r="D51" i="2"/>
  <c r="D50" i="2"/>
  <c r="D49" i="2"/>
  <c r="D48" i="2"/>
  <c r="I47" i="2"/>
  <c r="H47" i="2"/>
  <c r="G47" i="2"/>
  <c r="F47" i="2"/>
  <c r="E47" i="2"/>
  <c r="I45" i="2"/>
  <c r="H45" i="2"/>
  <c r="G45" i="2"/>
  <c r="F45" i="2"/>
  <c r="E45" i="2"/>
  <c r="E102" i="2" s="1"/>
  <c r="I44" i="2"/>
  <c r="H44" i="2"/>
  <c r="G44" i="2"/>
  <c r="F44" i="2"/>
  <c r="F101" i="2" s="1"/>
  <c r="E44" i="2"/>
  <c r="I43" i="2"/>
  <c r="I100" i="2" s="1"/>
  <c r="H43" i="2"/>
  <c r="G43" i="2"/>
  <c r="F43" i="2"/>
  <c r="E43" i="2"/>
  <c r="I42" i="2"/>
  <c r="H42" i="2"/>
  <c r="G42" i="2"/>
  <c r="F42" i="2"/>
  <c r="E42" i="2"/>
  <c r="I41" i="2"/>
  <c r="H41" i="2"/>
  <c r="G41" i="2"/>
  <c r="F41" i="2"/>
  <c r="E41" i="2"/>
  <c r="I40" i="2"/>
  <c r="I39" i="2" s="1"/>
  <c r="G40" i="2"/>
  <c r="F40" i="2"/>
  <c r="D38" i="2"/>
  <c r="D37" i="2"/>
  <c r="D36" i="2"/>
  <c r="D35" i="2"/>
  <c r="D34" i="2"/>
  <c r="H33" i="2"/>
  <c r="H40" i="2" s="1"/>
  <c r="E33" i="2"/>
  <c r="E40" i="2" s="1"/>
  <c r="D33" i="2"/>
  <c r="I32" i="2"/>
  <c r="H32" i="2"/>
  <c r="G32" i="2"/>
  <c r="F32" i="2"/>
  <c r="I30" i="2"/>
  <c r="H30" i="2"/>
  <c r="E30" i="2"/>
  <c r="I29" i="2"/>
  <c r="H29" i="2"/>
  <c r="E29" i="2"/>
  <c r="I28" i="2"/>
  <c r="H28" i="2"/>
  <c r="G28" i="2"/>
  <c r="E28" i="2"/>
  <c r="I27" i="2"/>
  <c r="H27" i="2"/>
  <c r="G27" i="2"/>
  <c r="F27" i="2"/>
  <c r="E27" i="2"/>
  <c r="I26" i="2"/>
  <c r="H26" i="2"/>
  <c r="G26" i="2"/>
  <c r="F26" i="2"/>
  <c r="E26" i="2"/>
  <c r="G25" i="2"/>
  <c r="F25" i="2"/>
  <c r="G24" i="2"/>
  <c r="D23" i="2"/>
  <c r="D22" i="2"/>
  <c r="D21" i="2"/>
  <c r="D20" i="2"/>
  <c r="D19" i="2"/>
  <c r="H18" i="2"/>
  <c r="E18" i="2"/>
  <c r="E17" i="2" s="1"/>
  <c r="D18" i="2"/>
  <c r="I17" i="2"/>
  <c r="H17" i="2"/>
  <c r="G17" i="2"/>
  <c r="F17" i="2"/>
  <c r="D16" i="2"/>
  <c r="D15" i="2"/>
  <c r="D14" i="2"/>
  <c r="D13" i="2"/>
  <c r="D12" i="2"/>
  <c r="I11" i="2"/>
  <c r="I10" i="2" s="1"/>
  <c r="H11" i="2"/>
  <c r="E11" i="2"/>
  <c r="E10" i="2" s="1"/>
  <c r="G10" i="2"/>
  <c r="F10" i="2"/>
  <c r="E100" i="2" l="1"/>
  <c r="D90" i="2"/>
  <c r="D92" i="2"/>
  <c r="D94" i="2"/>
  <c r="E99" i="2"/>
  <c r="I99" i="2"/>
  <c r="I96" i="2" s="1"/>
  <c r="H25" i="2"/>
  <c r="H24" i="2" s="1"/>
  <c r="D17" i="2"/>
  <c r="I25" i="2"/>
  <c r="I24" i="2" s="1"/>
  <c r="D41" i="2"/>
  <c r="F99" i="2"/>
  <c r="D43" i="2"/>
  <c r="H100" i="2"/>
  <c r="G101" i="2"/>
  <c r="F89" i="2"/>
  <c r="G102" i="2"/>
  <c r="I102" i="2"/>
  <c r="G98" i="2"/>
  <c r="E25" i="2"/>
  <c r="D25" i="2" s="1"/>
  <c r="G99" i="2"/>
  <c r="D47" i="2"/>
  <c r="D95" i="2"/>
  <c r="E97" i="2"/>
  <c r="F24" i="2"/>
  <c r="D27" i="2"/>
  <c r="D30" i="2"/>
  <c r="F97" i="2"/>
  <c r="E98" i="2"/>
  <c r="E96" i="2" s="1"/>
  <c r="I98" i="2"/>
  <c r="D44" i="2"/>
  <c r="D68" i="2"/>
  <c r="F100" i="2"/>
  <c r="D100" i="2" s="1"/>
  <c r="E101" i="2"/>
  <c r="I101" i="2"/>
  <c r="D28" i="2"/>
  <c r="H98" i="2"/>
  <c r="D91" i="2"/>
  <c r="D75" i="2"/>
  <c r="I97" i="2"/>
  <c r="H101" i="2"/>
  <c r="D101" i="2" s="1"/>
  <c r="D11" i="2"/>
  <c r="D26" i="2"/>
  <c r="D29" i="2"/>
  <c r="H39" i="2"/>
  <c r="G39" i="2"/>
  <c r="D42" i="2"/>
  <c r="D45" i="2"/>
  <c r="H102" i="2"/>
  <c r="D102" i="2" s="1"/>
  <c r="D61" i="2"/>
  <c r="D93" i="2"/>
  <c r="F98" i="2"/>
  <c r="H99" i="2"/>
  <c r="D99" i="2" s="1"/>
  <c r="G100" i="2"/>
  <c r="H97" i="2"/>
  <c r="D40" i="2"/>
  <c r="E39" i="2"/>
  <c r="D98" i="2"/>
  <c r="H10" i="2"/>
  <c r="D10" i="2" s="1"/>
  <c r="G97" i="2"/>
  <c r="E24" i="2"/>
  <c r="F39" i="2"/>
  <c r="H89" i="2"/>
  <c r="E32" i="2"/>
  <c r="D32" i="2" s="1"/>
  <c r="E89" i="2"/>
  <c r="I89" i="2"/>
  <c r="G91" i="1"/>
  <c r="G92" i="1"/>
  <c r="G169" i="1"/>
  <c r="D24" i="2" l="1"/>
  <c r="F96" i="2"/>
  <c r="G96" i="2"/>
  <c r="H96" i="2"/>
  <c r="D96" i="2" s="1"/>
  <c r="D89" i="2"/>
  <c r="D39" i="2"/>
  <c r="D97" i="2"/>
  <c r="D159" i="1"/>
  <c r="D158" i="1"/>
  <c r="D157" i="1"/>
  <c r="D156" i="1"/>
  <c r="D155" i="1"/>
  <c r="D154" i="1"/>
  <c r="G173" i="1"/>
  <c r="G172" i="1"/>
  <c r="G171" i="1"/>
  <c r="G170" i="1"/>
  <c r="G168" i="1"/>
  <c r="G167" i="1" l="1"/>
  <c r="I153" i="1"/>
  <c r="H153" i="1"/>
  <c r="G153" i="1"/>
  <c r="F153" i="1"/>
  <c r="E153" i="1"/>
  <c r="D153" i="1" l="1"/>
  <c r="I231" i="1"/>
  <c r="H231" i="1"/>
  <c r="G231" i="1"/>
  <c r="F231" i="1"/>
  <c r="E231" i="1"/>
  <c r="I230" i="1"/>
  <c r="H230" i="1"/>
  <c r="G230" i="1"/>
  <c r="F230" i="1"/>
  <c r="E230" i="1"/>
  <c r="I229" i="1"/>
  <c r="H229" i="1"/>
  <c r="G229" i="1"/>
  <c r="F229" i="1"/>
  <c r="E229" i="1"/>
  <c r="I228" i="1"/>
  <c r="H228" i="1"/>
  <c r="G228" i="1"/>
  <c r="F228" i="1"/>
  <c r="E228" i="1"/>
  <c r="I227" i="1"/>
  <c r="H227" i="1"/>
  <c r="G227" i="1"/>
  <c r="F227" i="1"/>
  <c r="E227" i="1"/>
  <c r="I226" i="1"/>
  <c r="H226" i="1"/>
  <c r="G226" i="1"/>
  <c r="F226" i="1"/>
  <c r="E226" i="1"/>
  <c r="D224" i="1"/>
  <c r="D223" i="1"/>
  <c r="D222" i="1"/>
  <c r="D221" i="1"/>
  <c r="D220" i="1"/>
  <c r="D219" i="1"/>
  <c r="I218" i="1"/>
  <c r="H218" i="1"/>
  <c r="G218" i="1"/>
  <c r="F218" i="1"/>
  <c r="E218" i="1"/>
  <c r="D217" i="1"/>
  <c r="D216" i="1"/>
  <c r="D215" i="1"/>
  <c r="D214" i="1"/>
  <c r="D213" i="1"/>
  <c r="D212" i="1"/>
  <c r="I211" i="1"/>
  <c r="H211" i="1"/>
  <c r="G211" i="1"/>
  <c r="F211" i="1"/>
  <c r="E211" i="1"/>
  <c r="I63" i="1"/>
  <c r="I70" i="1" s="1"/>
  <c r="H63" i="1"/>
  <c r="H70" i="1" s="1"/>
  <c r="G63" i="1"/>
  <c r="G70" i="1" s="1"/>
  <c r="F63" i="1"/>
  <c r="F70" i="1" s="1"/>
  <c r="E63" i="1"/>
  <c r="E70" i="1" s="1"/>
  <c r="I62" i="1"/>
  <c r="I69" i="1" s="1"/>
  <c r="H62" i="1"/>
  <c r="H69" i="1" s="1"/>
  <c r="G62" i="1"/>
  <c r="G69" i="1" s="1"/>
  <c r="F62" i="1"/>
  <c r="F69" i="1" s="1"/>
  <c r="E62" i="1"/>
  <c r="E69" i="1" s="1"/>
  <c r="I61" i="1"/>
  <c r="I68" i="1" s="1"/>
  <c r="H61" i="1"/>
  <c r="H68" i="1" s="1"/>
  <c r="G61" i="1"/>
  <c r="G68" i="1" s="1"/>
  <c r="F61" i="1"/>
  <c r="F68" i="1" s="1"/>
  <c r="E61" i="1"/>
  <c r="E68" i="1" s="1"/>
  <c r="I60" i="1"/>
  <c r="I67" i="1" s="1"/>
  <c r="H60" i="1"/>
  <c r="H67" i="1" s="1"/>
  <c r="G60" i="1"/>
  <c r="G67" i="1" s="1"/>
  <c r="F60" i="1"/>
  <c r="F67" i="1" s="1"/>
  <c r="E60" i="1"/>
  <c r="E67" i="1" s="1"/>
  <c r="I59" i="1"/>
  <c r="I66" i="1" s="1"/>
  <c r="H59" i="1"/>
  <c r="H66" i="1" s="1"/>
  <c r="G59" i="1"/>
  <c r="G66" i="1" s="1"/>
  <c r="F59" i="1"/>
  <c r="F66" i="1" s="1"/>
  <c r="E59" i="1"/>
  <c r="E66" i="1" s="1"/>
  <c r="I58" i="1"/>
  <c r="I65" i="1" s="1"/>
  <c r="H58" i="1"/>
  <c r="H65" i="1" s="1"/>
  <c r="G58" i="1"/>
  <c r="G65" i="1" s="1"/>
  <c r="F58" i="1"/>
  <c r="F65" i="1" s="1"/>
  <c r="E58" i="1"/>
  <c r="E65" i="1" s="1"/>
  <c r="D56" i="1"/>
  <c r="D55" i="1"/>
  <c r="D54" i="1"/>
  <c r="D53" i="1"/>
  <c r="D52" i="1"/>
  <c r="D51" i="1"/>
  <c r="I50" i="1"/>
  <c r="H50" i="1"/>
  <c r="G50" i="1"/>
  <c r="F50" i="1"/>
  <c r="E50" i="1"/>
  <c r="I36" i="1"/>
  <c r="H36" i="1"/>
  <c r="G36" i="1"/>
  <c r="F36" i="1"/>
  <c r="E36" i="1"/>
  <c r="D42" i="1"/>
  <c r="D41" i="1"/>
  <c r="D40" i="1"/>
  <c r="D39" i="1"/>
  <c r="D38" i="1"/>
  <c r="D37" i="1"/>
  <c r="H64" i="1" l="1"/>
  <c r="D68" i="1"/>
  <c r="D65" i="1"/>
  <c r="E64" i="1"/>
  <c r="D69" i="1"/>
  <c r="F64" i="1"/>
  <c r="D66" i="1"/>
  <c r="D70" i="1"/>
  <c r="I64" i="1"/>
  <c r="G64" i="1"/>
  <c r="D67" i="1"/>
  <c r="D218" i="1"/>
  <c r="D50" i="1"/>
  <c r="D211" i="1"/>
  <c r="D36" i="1"/>
  <c r="F169" i="1"/>
  <c r="F170" i="1"/>
  <c r="F171" i="1"/>
  <c r="F172" i="1"/>
  <c r="F173" i="1"/>
  <c r="F168" i="1"/>
  <c r="D166" i="1"/>
  <c r="D165" i="1"/>
  <c r="D164" i="1"/>
  <c r="D163" i="1"/>
  <c r="D162" i="1"/>
  <c r="D161" i="1"/>
  <c r="I160" i="1"/>
  <c r="H160" i="1"/>
  <c r="G160" i="1"/>
  <c r="F160" i="1"/>
  <c r="E160" i="1"/>
  <c r="D152" i="1"/>
  <c r="D151" i="1"/>
  <c r="D150" i="1"/>
  <c r="D149" i="1"/>
  <c r="D148" i="1"/>
  <c r="D147" i="1"/>
  <c r="I146" i="1"/>
  <c r="H146" i="1"/>
  <c r="G146" i="1"/>
  <c r="F146" i="1"/>
  <c r="E146" i="1"/>
  <c r="D64" i="1" l="1"/>
  <c r="F167" i="1"/>
  <c r="D160" i="1"/>
  <c r="D146" i="1"/>
  <c r="G96" i="1" l="1"/>
  <c r="F89" i="1"/>
  <c r="G89" i="1"/>
  <c r="D140" i="1" l="1"/>
  <c r="D133" i="1"/>
  <c r="D126" i="1"/>
  <c r="I197" i="1"/>
  <c r="H197" i="1"/>
  <c r="G197" i="1"/>
  <c r="F197" i="1"/>
  <c r="E197" i="1"/>
  <c r="I173" i="1"/>
  <c r="H173" i="1"/>
  <c r="E173" i="1"/>
  <c r="I172" i="1"/>
  <c r="H172" i="1"/>
  <c r="E172" i="1"/>
  <c r="I171" i="1"/>
  <c r="H171" i="1"/>
  <c r="E171" i="1"/>
  <c r="I170" i="1"/>
  <c r="H170" i="1"/>
  <c r="E170" i="1"/>
  <c r="I169" i="1"/>
  <c r="H169" i="1"/>
  <c r="E169" i="1"/>
  <c r="I168" i="1"/>
  <c r="H168" i="1"/>
  <c r="E168" i="1"/>
  <c r="D145" i="1"/>
  <c r="D144" i="1"/>
  <c r="D143" i="1"/>
  <c r="D142" i="1"/>
  <c r="D141" i="1"/>
  <c r="I139" i="1"/>
  <c r="H139" i="1"/>
  <c r="G139" i="1"/>
  <c r="F139" i="1"/>
  <c r="E139" i="1"/>
  <c r="D138" i="1"/>
  <c r="D137" i="1"/>
  <c r="D136" i="1"/>
  <c r="D135" i="1"/>
  <c r="D134" i="1"/>
  <c r="I132" i="1"/>
  <c r="H132" i="1"/>
  <c r="G132" i="1"/>
  <c r="F132" i="1"/>
  <c r="E132" i="1"/>
  <c r="I125" i="1"/>
  <c r="H125" i="1"/>
  <c r="G125" i="1"/>
  <c r="F125" i="1"/>
  <c r="E125" i="1"/>
  <c r="D131" i="1"/>
  <c r="D130" i="1"/>
  <c r="D129" i="1"/>
  <c r="D128" i="1"/>
  <c r="D127" i="1"/>
  <c r="I123" i="1"/>
  <c r="H123" i="1"/>
  <c r="G123" i="1"/>
  <c r="F123" i="1"/>
  <c r="E123" i="1"/>
  <c r="I122" i="1"/>
  <c r="H122" i="1"/>
  <c r="G122" i="1"/>
  <c r="F122" i="1"/>
  <c r="E122" i="1"/>
  <c r="I119" i="1"/>
  <c r="H119" i="1"/>
  <c r="G119" i="1"/>
  <c r="F119" i="1"/>
  <c r="E119" i="1"/>
  <c r="I118" i="1"/>
  <c r="G118" i="1"/>
  <c r="F118" i="1"/>
  <c r="F175" i="1" s="1"/>
  <c r="I96" i="1"/>
  <c r="F96" i="1"/>
  <c r="I94" i="1"/>
  <c r="H94" i="1"/>
  <c r="E94" i="1"/>
  <c r="I93" i="1"/>
  <c r="H93" i="1"/>
  <c r="E93" i="1"/>
  <c r="I92" i="1"/>
  <c r="H92" i="1"/>
  <c r="E92" i="1"/>
  <c r="I91" i="1"/>
  <c r="H91" i="1"/>
  <c r="F91" i="1"/>
  <c r="E91" i="1"/>
  <c r="I90" i="1"/>
  <c r="H90" i="1"/>
  <c r="G90" i="1"/>
  <c r="F90" i="1"/>
  <c r="E90" i="1"/>
  <c r="I81" i="1"/>
  <c r="G81" i="1"/>
  <c r="F81" i="1"/>
  <c r="D87" i="1"/>
  <c r="D86" i="1"/>
  <c r="D85" i="1"/>
  <c r="D84" i="1"/>
  <c r="D83" i="1"/>
  <c r="D80" i="1"/>
  <c r="D79" i="1"/>
  <c r="D78" i="1"/>
  <c r="D77" i="1"/>
  <c r="D76" i="1"/>
  <c r="G74" i="1"/>
  <c r="F74" i="1"/>
  <c r="H82" i="1"/>
  <c r="H81" i="1" s="1"/>
  <c r="E82" i="1"/>
  <c r="D171" i="1" l="1"/>
  <c r="D169" i="1"/>
  <c r="D173" i="1"/>
  <c r="D168" i="1"/>
  <c r="G176" i="1"/>
  <c r="F117" i="1"/>
  <c r="D170" i="1"/>
  <c r="D172" i="1"/>
  <c r="D92" i="1"/>
  <c r="F178" i="1"/>
  <c r="G179" i="1"/>
  <c r="F177" i="1"/>
  <c r="G178" i="1"/>
  <c r="G180" i="1"/>
  <c r="F180" i="1"/>
  <c r="G175" i="1"/>
  <c r="G117" i="1"/>
  <c r="H176" i="1"/>
  <c r="H177" i="1"/>
  <c r="I178" i="1"/>
  <c r="H179" i="1"/>
  <c r="I180" i="1"/>
  <c r="E81" i="1"/>
  <c r="D82" i="1"/>
  <c r="I179" i="1"/>
  <c r="H180" i="1"/>
  <c r="I176" i="1"/>
  <c r="I177" i="1"/>
  <c r="H178" i="1"/>
  <c r="E177" i="1"/>
  <c r="E178" i="1"/>
  <c r="E179" i="1"/>
  <c r="E176" i="1"/>
  <c r="E180" i="1"/>
  <c r="D81" i="1"/>
  <c r="G88" i="1"/>
  <c r="G177" i="1"/>
  <c r="D90" i="1"/>
  <c r="D93" i="1"/>
  <c r="D94" i="1"/>
  <c r="D123" i="1"/>
  <c r="D139" i="1"/>
  <c r="I167" i="1"/>
  <c r="F179" i="1"/>
  <c r="D91" i="1"/>
  <c r="I117" i="1"/>
  <c r="D122" i="1"/>
  <c r="D132" i="1"/>
  <c r="E167" i="1"/>
  <c r="F176" i="1"/>
  <c r="H167" i="1"/>
  <c r="D125" i="1"/>
  <c r="D120" i="1"/>
  <c r="D119" i="1"/>
  <c r="D121" i="1"/>
  <c r="F88" i="1"/>
  <c r="D179" i="1" l="1"/>
  <c r="D180" i="1"/>
  <c r="D177" i="1"/>
  <c r="F174" i="1"/>
  <c r="D178" i="1"/>
  <c r="D167" i="1"/>
  <c r="G174" i="1"/>
  <c r="D176" i="1"/>
  <c r="I43" i="1"/>
  <c r="H43" i="1"/>
  <c r="G43" i="1"/>
  <c r="F43" i="1"/>
  <c r="E43" i="1"/>
  <c r="D49" i="1"/>
  <c r="D48" i="1"/>
  <c r="D47" i="1"/>
  <c r="D46" i="1"/>
  <c r="D45" i="1"/>
  <c r="D44" i="1"/>
  <c r="I204" i="1"/>
  <c r="H204" i="1"/>
  <c r="G204" i="1"/>
  <c r="F204" i="1"/>
  <c r="E204" i="1"/>
  <c r="D210" i="1"/>
  <c r="D209" i="1"/>
  <c r="D208" i="1"/>
  <c r="D207" i="1"/>
  <c r="I238" i="1"/>
  <c r="H238" i="1"/>
  <c r="G238" i="1"/>
  <c r="F238" i="1"/>
  <c r="F245" i="1" s="1"/>
  <c r="E238" i="1"/>
  <c r="I237" i="1"/>
  <c r="H237" i="1"/>
  <c r="G237" i="1"/>
  <c r="F237" i="1"/>
  <c r="E237" i="1"/>
  <c r="I236" i="1"/>
  <c r="H236" i="1"/>
  <c r="H243" i="1" s="1"/>
  <c r="G236" i="1"/>
  <c r="F236" i="1"/>
  <c r="E236" i="1"/>
  <c r="I235" i="1"/>
  <c r="H235" i="1"/>
  <c r="G235" i="1"/>
  <c r="F235" i="1"/>
  <c r="E235" i="1"/>
  <c r="I234" i="1"/>
  <c r="H234" i="1"/>
  <c r="G234" i="1"/>
  <c r="F234" i="1"/>
  <c r="F241" i="1" s="1"/>
  <c r="E234" i="1"/>
  <c r="I233" i="1"/>
  <c r="H233" i="1"/>
  <c r="G233" i="1"/>
  <c r="G240" i="1" s="1"/>
  <c r="F233" i="1"/>
  <c r="E233" i="1"/>
  <c r="D203" i="1"/>
  <c r="D202" i="1"/>
  <c r="D201" i="1"/>
  <c r="D200" i="1"/>
  <c r="D199" i="1"/>
  <c r="D198" i="1"/>
  <c r="D197" i="1"/>
  <c r="F240" i="1" l="1"/>
  <c r="E241" i="1"/>
  <c r="F242" i="1"/>
  <c r="I243" i="1"/>
  <c r="H244" i="1"/>
  <c r="G245" i="1"/>
  <c r="E243" i="1"/>
  <c r="H241" i="1"/>
  <c r="H245" i="1"/>
  <c r="I241" i="1"/>
  <c r="H242" i="1"/>
  <c r="G243" i="1"/>
  <c r="F244" i="1"/>
  <c r="I245" i="1"/>
  <c r="G242" i="1"/>
  <c r="I242" i="1"/>
  <c r="G244" i="1"/>
  <c r="I244" i="1"/>
  <c r="E57" i="1"/>
  <c r="I57" i="1"/>
  <c r="G57" i="1"/>
  <c r="D234" i="1"/>
  <c r="D236" i="1"/>
  <c r="F243" i="1"/>
  <c r="G232" i="1"/>
  <c r="I232" i="1"/>
  <c r="E232" i="1"/>
  <c r="D235" i="1"/>
  <c r="E242" i="1"/>
  <c r="D237" i="1"/>
  <c r="E244" i="1"/>
  <c r="F232" i="1"/>
  <c r="H232" i="1"/>
  <c r="E245" i="1"/>
  <c r="D238" i="1"/>
  <c r="G241" i="1"/>
  <c r="E225" i="1"/>
  <c r="G225" i="1"/>
  <c r="I225" i="1"/>
  <c r="F225" i="1"/>
  <c r="H225" i="1"/>
  <c r="D228" i="1"/>
  <c r="D229" i="1"/>
  <c r="D230" i="1"/>
  <c r="D231" i="1"/>
  <c r="F57" i="1"/>
  <c r="H57" i="1"/>
  <c r="D43" i="1"/>
  <c r="D233" i="1"/>
  <c r="D227" i="1"/>
  <c r="D226" i="1"/>
  <c r="D193" i="1"/>
  <c r="D245" i="1" l="1"/>
  <c r="D243" i="1"/>
  <c r="D244" i="1"/>
  <c r="D242" i="1"/>
  <c r="D225" i="1"/>
  <c r="D241" i="1"/>
  <c r="F239" i="1"/>
  <c r="G239" i="1"/>
  <c r="D102" i="1"/>
  <c r="D101" i="1"/>
  <c r="D100" i="1"/>
  <c r="D98" i="1"/>
  <c r="H97" i="1"/>
  <c r="E97" i="1"/>
  <c r="D63" i="1"/>
  <c r="D62" i="1"/>
  <c r="D61" i="1"/>
  <c r="D60" i="1"/>
  <c r="D59" i="1"/>
  <c r="D58" i="1"/>
  <c r="D57" i="1"/>
  <c r="D97" i="1" l="1"/>
  <c r="E96" i="1"/>
  <c r="E118" i="1"/>
  <c r="H96" i="1"/>
  <c r="H118" i="1"/>
  <c r="H117" i="1" l="1"/>
  <c r="E117" i="1"/>
  <c r="D118" i="1"/>
  <c r="D96" i="1"/>
  <c r="D206" i="1"/>
  <c r="D205" i="1"/>
  <c r="D204" i="1"/>
  <c r="E196" i="1"/>
  <c r="D194" i="1"/>
  <c r="D192" i="1"/>
  <c r="D191" i="1"/>
  <c r="D190" i="1"/>
  <c r="D189" i="1"/>
  <c r="I188" i="1"/>
  <c r="H188" i="1"/>
  <c r="G188" i="1"/>
  <c r="F188" i="1"/>
  <c r="E75" i="1"/>
  <c r="E89" i="1" s="1"/>
  <c r="E175" i="1" s="1"/>
  <c r="H75" i="1"/>
  <c r="I75" i="1"/>
  <c r="E174" i="1" l="1"/>
  <c r="E240" i="1"/>
  <c r="D117" i="1"/>
  <c r="H74" i="1"/>
  <c r="H89" i="1"/>
  <c r="I74" i="1"/>
  <c r="I89" i="1"/>
  <c r="E88" i="1"/>
  <c r="D75" i="1"/>
  <c r="E74" i="1"/>
  <c r="D188" i="1"/>
  <c r="I88" i="1" l="1"/>
  <c r="I175" i="1"/>
  <c r="I240" i="1" s="1"/>
  <c r="E239" i="1"/>
  <c r="D89" i="1"/>
  <c r="H88" i="1"/>
  <c r="D88" i="1" s="1"/>
  <c r="H175" i="1"/>
  <c r="D175" i="1" s="1"/>
  <c r="D74" i="1"/>
  <c r="D232" i="1"/>
  <c r="H174" i="1" l="1"/>
  <c r="H240" i="1"/>
  <c r="D240" i="1" s="1"/>
  <c r="I174" i="1"/>
  <c r="I239" i="1"/>
  <c r="D174" i="1" l="1"/>
  <c r="H239" i="1"/>
  <c r="D239" i="1" s="1"/>
</calcChain>
</file>

<file path=xl/sharedStrings.xml><?xml version="1.0" encoding="utf-8"?>
<sst xmlns="http://schemas.openxmlformats.org/spreadsheetml/2006/main" count="280" uniqueCount="137">
  <si>
    <t>Наименование цели, задачи, мероприятия МП</t>
  </si>
  <si>
    <t>Срок исполнения</t>
  </si>
  <si>
    <t>Объем финансирования (тыс. рублей)</t>
  </si>
  <si>
    <t>В том числе за счет средств</t>
  </si>
  <si>
    <t>Ответственные исполнители</t>
  </si>
  <si>
    <t>Показатели результата мероприятия &lt;*&gt;</t>
  </si>
  <si>
    <t>федеральный бюджет</t>
  </si>
  <si>
    <t>областной бюджет</t>
  </si>
  <si>
    <t>районный бюджет</t>
  </si>
  <si>
    <t>бюджет поселений</t>
  </si>
  <si>
    <t>Внебюджетные источники</t>
  </si>
  <si>
    <t>2016-2020</t>
  </si>
  <si>
    <t>б/ф</t>
  </si>
  <si>
    <t>Администрация Кожевниковского района</t>
  </si>
  <si>
    <t>1.3.</t>
  </si>
  <si>
    <t>1.4.</t>
  </si>
  <si>
    <t>Итого по задаче 1:</t>
  </si>
  <si>
    <t>2.1.</t>
  </si>
  <si>
    <t>2.2.</t>
  </si>
  <si>
    <t>Итого по задаче 2:</t>
  </si>
  <si>
    <t xml:space="preserve">Итого по МП </t>
  </si>
  <si>
    <t>№ п/п</t>
  </si>
  <si>
    <t>1.1.</t>
  </si>
  <si>
    <t>1.2.</t>
  </si>
  <si>
    <t>Приложение № 2 к муниципальной программе «Создание условий для устойчивого экономического развития 
Кожевниковского района на 2021-2026 годы»</t>
  </si>
  <si>
    <t>Перечень программных мероприятий муниципальной программы «Создание условий для устойчивого экономического развития 
Кожевниковского района на 2021-2026 годы»</t>
  </si>
  <si>
    <t>Цель: Создание условий для улучшения инвестиционного климата, развития малого и среднего предпринимательства, туристской индустрии на территории Кожевниковского района</t>
  </si>
  <si>
    <t>Цель подпрограммы 1 : Создание условий для улучшения инвестиционного климата на территории Кожевниковского района</t>
  </si>
  <si>
    <t>Задача 1 подпрограммы 1. Создание условий для улучшения инвестиционного климата на территории Кожевниковского района</t>
  </si>
  <si>
    <t>2021-2026</t>
  </si>
  <si>
    <t>Проведение заседаний не реже 1 раза в полугодие</t>
  </si>
  <si>
    <t>отдел экономического анализа и прогнозирования Администрации Кожевниковского района</t>
  </si>
  <si>
    <t>Функционирование Инвестиционного совета при Администрации Кожевниковского района</t>
  </si>
  <si>
    <t>Формирование инвестиционных площадок c включением в реестр инвестиционных площадок на территории Кожевниковского района. Размещение на сайте Администрации Кожевниковского района, инвестици-онном портале Томской области</t>
  </si>
  <si>
    <t>Наличие сформирован-ного реестра</t>
  </si>
  <si>
    <t>актуализированный Инвестиционный паспорт</t>
  </si>
  <si>
    <t>Задача 2. подпрограммы 1. Формирование имиджа Кожевниковского района как территории благоприятной для инвестиций</t>
  </si>
  <si>
    <t>Внедрение системы оценки регулирующего воздействия проектов муниципальных нормативных правовых актов и экспертизы действующих муниципальных нормативных правовых актов, регулирующих вопросы, связанные с осуществлением предпринимательской деятельности</t>
  </si>
  <si>
    <t>Количество НПА прошедшие ОРВ и экспертизу - всего 12 (ежегодно 2 НПА)</t>
  </si>
  <si>
    <t>ВСЕГО</t>
  </si>
  <si>
    <t>Итого по Подпрограмме 1:</t>
  </si>
  <si>
    <t>Итого по задаче 3:</t>
  </si>
  <si>
    <t>Итого по Подпрограмме 2:</t>
  </si>
  <si>
    <t>Цель подпрограммы 3: Создание условий для развития туристской деятельности в Кожевниковском районе</t>
  </si>
  <si>
    <t>Задача 1: Формирование системы организации туристской деятельности в Кожевниковском районе</t>
  </si>
  <si>
    <t>Задача 2: Содействие развитию приоритетных направлений туризма</t>
  </si>
  <si>
    <t>Всего</t>
  </si>
  <si>
    <t>Ведение реестра объектов туристкой инфраструктуры Кожевниковского района</t>
  </si>
  <si>
    <t>Актуализация по мере не-обходимости, но не реже 1 раза в год</t>
  </si>
  <si>
    <t>Ежегодная актуализация туристского паспорта Кожевниковского района с размещением на официальном сайте Администрации Кожевниковского района</t>
  </si>
  <si>
    <t>Актуализация не реже 1 раза в год</t>
  </si>
  <si>
    <t>Формирование ведомственной статистики для мониторинга туристской деятельности на территории Кожевниковского района</t>
  </si>
  <si>
    <t>Ежегодный мониторинг туристской отрасли</t>
  </si>
  <si>
    <t>Поддержка раздела «Туризм» на официальном сайте Администрации Кожевниковского района</t>
  </si>
  <si>
    <t>Актуализация раздела «Туризм» на официальном сайте Администрации Кожевниковского района по мере необходимости</t>
  </si>
  <si>
    <t>Количество человек, принявших участие в мероприятиях, чел.</t>
  </si>
  <si>
    <t>Итого по Подпрограмме 3</t>
  </si>
  <si>
    <t>Размещение на сайте Администрации Кожевниковского района информации о земельных участках, предназначенных для предоставления в аренду, с целью создания туристских продуктов на территории Кожевниковского района</t>
  </si>
  <si>
    <t>2.3.</t>
  </si>
  <si>
    <t>Сформированный перечень земельных участков, предоставляемых в аренду</t>
  </si>
  <si>
    <t>Цель подпрограммы 2 : Создание условий для развития малого и среднего предпринимательства в Кожевниковском районе</t>
  </si>
  <si>
    <t xml:space="preserve">Задача 1: Развитие и обеспечение деятельности МБУ КБИ </t>
  </si>
  <si>
    <t>Задача 2: Создание благоприятных условий для ведения бизнеса</t>
  </si>
  <si>
    <t>Задача 3: Популяризация предпринимательской деятельности, формирование позитивного образа предпринимательской деятельности</t>
  </si>
  <si>
    <t>ПОДПРОГРАММА 1 Улучшение инвестиционного климата на территории Кожевниковского района на период 2021-2026 годы</t>
  </si>
  <si>
    <t>ПОДПРОГРАММА 2. Развитие малого и среднего предпринимательства на территории Кожевниковского района на период 2021-2026 годы</t>
  </si>
  <si>
    <t>ПОДПРОГРАММА 3. Развитие внутреннего и въездного туризма на территории  Кожевниковского района на период 2021-2026 годы</t>
  </si>
  <si>
    <t>Развитие деятельности МБУ КБИ</t>
  </si>
  <si>
    <t>Обеспечение деятельности МБУ КБИ</t>
  </si>
  <si>
    <t>отдел экономического анализа и прогнозирования, МБУ КБИ</t>
  </si>
  <si>
    <t>Количество субъектов получивших поддержку, ед. 18</t>
  </si>
  <si>
    <t>отдел экономического анализа и прогнозирования</t>
  </si>
  <si>
    <t>3.1.</t>
  </si>
  <si>
    <t>3.2.</t>
  </si>
  <si>
    <t>3.3.</t>
  </si>
  <si>
    <t>Участие предприятий района в районных и региональных выставках</t>
  </si>
  <si>
    <t>Организация участников выставки</t>
  </si>
  <si>
    <t xml:space="preserve">Формирование земельных участков, которые могут быть предоставлены субъектам инвестиционной и предпринимательской деятельности за счет невостребованных долей
</t>
  </si>
  <si>
    <t>сельские поселения</t>
  </si>
  <si>
    <t xml:space="preserve">Количество сформированных земельных участков: 23 </t>
  </si>
  <si>
    <t>количество субъектов малого и среднего предпринимательства и организаций инфраструктуры поддержки предпринимательства, получивших информационную, консультационную, финансовую поддержку, ед.</t>
  </si>
  <si>
    <t>3.4.</t>
  </si>
  <si>
    <r>
      <t>количество субъектов малого и среднего предпринимательства, финансовую поддержку</t>
    </r>
    <r>
      <rPr>
        <sz val="9"/>
        <color rgb="FF000000"/>
        <rFont val="Times New Roman"/>
        <family val="1"/>
        <charset val="204"/>
      </rPr>
      <t>, ед.</t>
    </r>
  </si>
  <si>
    <t>3.5.</t>
  </si>
  <si>
    <t>Разработка и издание рекламно-информационных материалов (буклеты, брошюры, выставочные экспозиции, ручки, блокноты, папки и др.)</t>
  </si>
  <si>
    <t xml:space="preserve">Количество разработанных  рекламно-информационных материалов </t>
  </si>
  <si>
    <t>2.4.</t>
  </si>
  <si>
    <t xml:space="preserve">Проведение районного смотра-конкурса на лучшее новогоднее оформление фасадов зданий и территорий муниципального образования Кожевниковский район (приобретение дипломов для награждения победителей)
</t>
  </si>
  <si>
    <t xml:space="preserve">Количество победителей: </t>
  </si>
  <si>
    <t>Количество реализованных проектов, ед.</t>
  </si>
  <si>
    <t>Разработка и изготовление рекламно-информационных материалов о туристских возможностях Кожевниковского района и сувенирной продукции с символикой Кожевникоского района</t>
  </si>
  <si>
    <t>Количество разработанных и изготовленных рекламно-информационных материалов , ед.</t>
  </si>
  <si>
    <t>2.5.</t>
  </si>
  <si>
    <t>Участие в выставках, семинарах и тренингах, проводимых как структурными подразделениями администрации Томской области, так и коммерческими организациями, занимающимися туристической деятельностью. Также возможно проведение семинаров по данной тематике на базе МБУ "КБИ"</t>
  </si>
  <si>
    <t>Количество проведенных мероприятий, ед.</t>
  </si>
  <si>
    <t>3.6.</t>
  </si>
  <si>
    <r>
      <t xml:space="preserve">количество субъектов малого и среднего предпринимательства и организаций инфраструктуры поддержки предпринимательства, </t>
    </r>
    <r>
      <rPr>
        <sz val="10"/>
        <color rgb="FF000000"/>
        <rFont val="Times New Roman"/>
        <family val="1"/>
        <charset val="204"/>
      </rPr>
      <t>, ед.</t>
    </r>
  </si>
  <si>
    <t xml:space="preserve">Возмещение части затрат, связанных с перевозкой тел (останков) умерших или погибших из Кожевниковского района в места проведения паталогоанатомического вскрытия, судебномедицинской экспертизы </t>
  </si>
  <si>
    <t xml:space="preserve">Возмещение части затрат перевозчикам, осуществляющим регулярные перевозки пассажиров и багажа автомобильным транспортом по муниципальным маршрутам между поселениями в границах муниципального образования "Кожевниковский район" </t>
  </si>
  <si>
    <t>Возмещение части затрат, связанных с производством товаров, работ услуг победителям отбора предпринимательских проектов стартующего бизнеса в Кожевниковском районе</t>
  </si>
  <si>
    <r>
      <t xml:space="preserve">количество команд принявших участие в конкурсе, </t>
    </r>
    <r>
      <rPr>
        <sz val="9"/>
        <color rgb="FF000000"/>
        <rFont val="Times New Roman"/>
        <family val="1"/>
        <charset val="204"/>
      </rPr>
      <t>ед.</t>
    </r>
  </si>
  <si>
    <r>
      <t>количество субъектов малого и среднего предпринимательства, получивших финансовую поддержку</t>
    </r>
    <r>
      <rPr>
        <sz val="9"/>
        <color rgb="FF000000"/>
        <rFont val="Times New Roman"/>
        <family val="1"/>
        <charset val="204"/>
      </rPr>
      <t>, ед.</t>
    </r>
  </si>
  <si>
    <t>Количество субъектов малого и среднего предпринимательства, являющихся резидентами МБУ «КБИ», в течение года ед.</t>
  </si>
  <si>
    <r>
      <t xml:space="preserve">количество субъектов малого и среднего предпринимательства и организаций инфраструктуры поддержки предпринимательства, </t>
    </r>
    <r>
      <rPr>
        <sz val="11"/>
        <color rgb="FF000000"/>
        <rFont val="Times New Roman"/>
        <family val="1"/>
        <charset val="204"/>
      </rPr>
      <t>, ед.</t>
    </r>
  </si>
  <si>
    <r>
      <t xml:space="preserve">количество команд принявших участие в конкурсе, </t>
    </r>
    <r>
      <rPr>
        <sz val="11"/>
        <color rgb="FF000000"/>
        <rFont val="Times New Roman"/>
        <family val="1"/>
        <charset val="204"/>
      </rPr>
      <t>ед.</t>
    </r>
  </si>
  <si>
    <r>
      <t>количество субъектов малого и среднего предпринимательст-ва, получивших финансовую поддержку</t>
    </r>
    <r>
      <rPr>
        <sz val="11"/>
        <color rgb="FF000000"/>
        <rFont val="Times New Roman"/>
        <family val="1"/>
        <charset val="204"/>
      </rPr>
      <t>, ед.</t>
    </r>
  </si>
  <si>
    <r>
      <t>количество субъектов малого и среднего предпринимательст-ва, финансовую поддержку</t>
    </r>
    <r>
      <rPr>
        <sz val="11"/>
        <color rgb="FF000000"/>
        <rFont val="Times New Roman"/>
        <family val="1"/>
        <charset val="204"/>
      </rPr>
      <t>, ед.</t>
    </r>
  </si>
  <si>
    <t xml:space="preserve">Возмещение части затрат, связанных с перевозкой тел (останков) умерших или погибших из Кожевниковс-кого района в места про-ведения паталогоанатоми-ческого вскрытия, судебно-медицинской экспертизы </t>
  </si>
  <si>
    <t>Осуществление регулярных пассажирских перевозок автомобильным транспор-том по муниципальным маршрутам в границах муниципального обра-зования Кожевниковский район</t>
  </si>
  <si>
    <t xml:space="preserve">Проведение мероприятий направленных на форми-рование положительного имиджа предпринима-тельской деятельности, в том числе День Российс-кого предпринимательства, День торговли,  иные мероприятия </t>
  </si>
  <si>
    <t xml:space="preserve">Проведение конкурса проектов среди школьников, студентов техникума (Формирование и обучение молодежных бизнес-команд) </t>
  </si>
  <si>
    <t xml:space="preserve">Возмещение части затрат перевозчикам, осуществля-ющим регулярные пере-возки пассажиров и багажа автомобильным транс-портом по муниципальным маршрутам между посе-лениями в границах муни-ципального образования "Кожевниковский район" </t>
  </si>
  <si>
    <t xml:space="preserve">Изготовление тематических рекламно-информационных материалов (буклетов, брошюры выставочные экспозиции и другое) по развитию малого бизнеса в Кожевниковском районе, </t>
  </si>
  <si>
    <t>Актуализация Инвестиционного паспорта муниципального образования Кожевниковский район Томской области и размещение его на официальном сайте Администрации Кожевниковского района</t>
  </si>
  <si>
    <t>Изготовление тематических рекламно-информационных материалов (буклетов, брошюры выставочные экспозиции и другое) по развитию малого бизнеса в Кожевниковском районе,</t>
  </si>
  <si>
    <t xml:space="preserve">Проведение мероприятий направленных на формирование положительного имиджа предпринимательской деятельности, в том числе День Российского предпринимательства, День торговли,  иные мероприятия </t>
  </si>
  <si>
    <t xml:space="preserve">Приложение № 1 "Выписка из перечня мероприятий подпрограмма № 2 «Развитие малого и среднего предпринимательства на территории Кожевниковского района на 2021 – 2026 годы». </t>
  </si>
  <si>
    <t xml:space="preserve">Количество субъектов получивших поддержку, ед. </t>
  </si>
  <si>
    <t>1.5.</t>
  </si>
  <si>
    <t>Отдел по управлению муниципальной собственностью Администрации Кожевникоского района</t>
  </si>
  <si>
    <t>Количество проведенных комплексных кадастровых работ, ед.</t>
  </si>
  <si>
    <t>отдел экономического анализа и прогнози-рования Администрации Кожевниковского района</t>
  </si>
  <si>
    <t>Отдел по культуре, молодежной политике и связям с обществен-ностью Администрации Кожевниковского района, Отдел образования Администрации Кожевниковского района</t>
  </si>
  <si>
    <r>
      <t>Осуществление регулярных пассажирских перевозок автомобильным транспортом по муниципальным маршрутам в границах муниципального образования Кожевниковский район</t>
    </r>
    <r>
      <rPr>
        <sz val="12"/>
        <color rgb="FFFF0000"/>
        <rFont val="Times New Roman"/>
        <family val="1"/>
        <charset val="204"/>
      </rPr>
      <t xml:space="preserve"> (мереприятие с 2023 года перенесено в МП "Развитие транспортной системы в Кожевниковском районе")</t>
    </r>
  </si>
  <si>
    <t>МБУ "КБИ"</t>
  </si>
  <si>
    <t>Отдел по управлению муниципальной собственности</t>
  </si>
  <si>
    <t>Количество оказанной поддержки, ед</t>
  </si>
  <si>
    <r>
      <rPr>
        <b/>
        <sz val="12"/>
        <color theme="1"/>
        <rFont val="Times New Roman"/>
        <family val="1"/>
        <charset val="204"/>
      </rPr>
      <t>Информационная поддержка</t>
    </r>
    <r>
      <rPr>
        <sz val="12"/>
        <color theme="1"/>
        <rFont val="Times New Roman"/>
        <family val="1"/>
        <charset val="204"/>
      </rPr>
      <t xml:space="preserve"> (размещение на официальном сайте администрации в сети «Интернет», проведение семенаров, проведение «круглых столов», деловых встреч</t>
    </r>
  </si>
  <si>
    <r>
      <rPr>
        <b/>
        <sz val="12"/>
        <color theme="1"/>
        <rFont val="Times New Roman"/>
        <family val="1"/>
        <charset val="204"/>
      </rPr>
      <t xml:space="preserve">Консультационная поддержка </t>
    </r>
    <r>
      <rPr>
        <sz val="12"/>
        <color theme="1"/>
        <rFont val="Times New Roman"/>
        <family val="1"/>
        <charset val="204"/>
      </rPr>
      <t>(оказание консультационной и методической помощи, разработка бизнес-планов для участия в конкурсах предпринимательских проектов субъектам малого и среднего бизнеса и физическим лицам, не являющимся индивидуальными предпринимателями и применяющими специальный налоговый режим «Налог на профессиональный доход»)</t>
    </r>
  </si>
  <si>
    <r>
      <t xml:space="preserve">Оказание </t>
    </r>
    <r>
      <rPr>
        <b/>
        <sz val="12"/>
        <color theme="1"/>
        <rFont val="Times New Roman"/>
        <family val="1"/>
        <charset val="204"/>
      </rPr>
      <t>имущественной поддержки</t>
    </r>
    <r>
      <rPr>
        <sz val="12"/>
        <color theme="1"/>
        <rFont val="Times New Roman"/>
        <family val="1"/>
        <charset val="204"/>
      </rPr>
      <t xml:space="preserve"> субъектам малого и среднего предпринимательства - предоставление муниципальной преференции в виде передачи в пользование, в том числе безвозмездное, недвижимого и движимого муниципального имущества</t>
    </r>
  </si>
  <si>
    <r>
      <rPr>
        <b/>
        <sz val="12"/>
        <color theme="1"/>
        <rFont val="Times New Roman"/>
        <family val="1"/>
        <charset val="204"/>
      </rPr>
      <t>Финансовое обеспечение</t>
    </r>
    <r>
      <rPr>
        <sz val="12"/>
        <color theme="1"/>
        <rFont val="Times New Roman"/>
        <family val="1"/>
        <charset val="204"/>
      </rPr>
      <t xml:space="preserve"> затрат, связанных с производством товаров, работ услуг победителям </t>
    </r>
    <r>
      <rPr>
        <b/>
        <sz val="12"/>
        <color theme="1"/>
        <rFont val="Times New Roman"/>
        <family val="1"/>
        <charset val="204"/>
      </rPr>
      <t>отбора предпринимательских проектов стартующего бизнеса в Кожевниковском районе</t>
    </r>
  </si>
  <si>
    <t xml:space="preserve">Проведение комплексных кадастровых работ на территории Томской области </t>
  </si>
  <si>
    <t>Развитие рыбохозяйственного комплекса</t>
  </si>
  <si>
    <t>Количество субъектов получивших поддержку, ед. 1</t>
  </si>
  <si>
    <r>
      <t>Реализация проектов, отобранных по итогам проведения конкурса проектов и направленных на создание условий для</t>
    </r>
    <r>
      <rPr>
        <b/>
        <sz val="12"/>
        <color theme="1"/>
        <rFont val="Times New Roman"/>
        <family val="1"/>
        <charset val="204"/>
      </rPr>
      <t xml:space="preserve"> развития туризма и туристической инфраструктуры </t>
    </r>
    <r>
      <rPr>
        <sz val="12"/>
        <color theme="1"/>
        <rFont val="Times New Roman"/>
        <family val="1"/>
        <charset val="204"/>
      </rPr>
      <t>в Томской области</t>
    </r>
  </si>
  <si>
    <r>
      <t xml:space="preserve">Реализация проектов, отобранных по итогам проведения конкурса проектов </t>
    </r>
    <r>
      <rPr>
        <b/>
        <sz val="12"/>
        <color theme="1"/>
        <rFont val="Times New Roman"/>
        <family val="1"/>
        <charset val="204"/>
      </rPr>
      <t>детского и социального туризма</t>
    </r>
  </si>
  <si>
    <t>(в редакции постановления Администрации Кожевниковского района от 29.02.2024 №144)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</si>
</sst>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mbria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7CAA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" fontId="1" fillId="3" borderId="1" xfId="0" applyNumberFormat="1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justify" vertical="center" wrapText="1"/>
    </xf>
    <xf numFmtId="0" fontId="4" fillId="8" borderId="1" xfId="0" applyFont="1" applyFill="1" applyBorder="1" applyAlignment="1">
      <alignment horizontal="justify" vertical="center" wrapText="1"/>
    </xf>
    <xf numFmtId="0" fontId="4" fillId="8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64" fontId="2" fillId="0" borderId="1" xfId="0" applyNumberFormat="1" applyFont="1" applyBorder="1"/>
    <xf numFmtId="2" fontId="4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11" fillId="8" borderId="1" xfId="0" applyFont="1" applyFill="1" applyBorder="1" applyAlignment="1">
      <alignment horizontal="justify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0" xfId="0" applyFont="1" applyFill="1"/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4" fontId="11" fillId="8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/>
    <xf numFmtId="0" fontId="1" fillId="9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4" fillId="5" borderId="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8" borderId="7" xfId="0" applyFont="1" applyFill="1" applyBorder="1" applyAlignment="1">
      <alignment horizontal="left" vertical="center" wrapText="1"/>
    </xf>
    <xf numFmtId="0" fontId="5" fillId="8" borderId="6" xfId="0" applyFont="1" applyFill="1" applyBorder="1" applyAlignment="1">
      <alignment horizontal="left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8" borderId="5" xfId="0" applyFont="1" applyFill="1" applyBorder="1" applyAlignment="1">
      <alignment horizontal="left" vertical="center" wrapText="1"/>
    </xf>
    <xf numFmtId="0" fontId="4" fillId="8" borderId="7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left" vertical="center" wrapText="1"/>
    </xf>
    <xf numFmtId="0" fontId="11" fillId="8" borderId="7" xfId="0" applyFont="1" applyFill="1" applyBorder="1" applyAlignment="1">
      <alignment horizontal="left" vertical="center" wrapText="1"/>
    </xf>
    <xf numFmtId="0" fontId="11" fillId="8" borderId="6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5"/>
  <sheetViews>
    <sheetView tabSelected="1" zoomScale="80" zoomScaleNormal="80" workbookViewId="0">
      <selection activeCell="A13" sqref="A13:K13"/>
    </sheetView>
  </sheetViews>
  <sheetFormatPr defaultRowHeight="14.4" x14ac:dyDescent="0.3"/>
  <cols>
    <col min="1" max="1" width="6.21875" customWidth="1"/>
    <col min="2" max="2" width="52.44140625" customWidth="1"/>
    <col min="3" max="3" width="11.88671875" customWidth="1"/>
    <col min="4" max="4" width="16.88671875" customWidth="1"/>
    <col min="5" max="5" width="13.33203125" customWidth="1"/>
    <col min="6" max="6" width="15.5546875" customWidth="1"/>
    <col min="7" max="7" width="11.5546875" customWidth="1"/>
    <col min="8" max="8" width="10.77734375" customWidth="1"/>
    <col min="9" max="9" width="14.77734375" customWidth="1"/>
    <col min="10" max="10" width="24.77734375" customWidth="1"/>
    <col min="11" max="11" width="37.77734375" customWidth="1"/>
  </cols>
  <sheetData>
    <row r="1" spans="1:11" ht="28.8" customHeight="1" x14ac:dyDescent="0.3">
      <c r="J1" s="112"/>
      <c r="K1" s="112"/>
    </row>
    <row r="2" spans="1:11" ht="18.600000000000001" customHeight="1" x14ac:dyDescent="0.3">
      <c r="J2" s="112"/>
      <c r="K2" s="112"/>
    </row>
    <row r="3" spans="1:11" ht="23.55" customHeight="1" x14ac:dyDescent="0.3">
      <c r="I3" s="154" t="s">
        <v>24</v>
      </c>
      <c r="J3" s="154"/>
      <c r="K3" s="154"/>
    </row>
    <row r="4" spans="1:11" ht="20.55" customHeight="1" x14ac:dyDescent="0.3">
      <c r="I4" s="154"/>
      <c r="J4" s="154"/>
      <c r="K4" s="154"/>
    </row>
    <row r="5" spans="1:11" ht="21" customHeight="1" x14ac:dyDescent="0.3">
      <c r="I5" s="154"/>
      <c r="J5" s="154"/>
      <c r="K5" s="154"/>
    </row>
    <row r="6" spans="1:11" ht="21" customHeight="1" x14ac:dyDescent="0.3">
      <c r="I6" s="3"/>
      <c r="J6" s="3"/>
      <c r="K6" s="3"/>
    </row>
    <row r="7" spans="1:11" ht="21" customHeight="1" x14ac:dyDescent="0.3">
      <c r="B7" s="160" t="s">
        <v>25</v>
      </c>
      <c r="C7" s="160"/>
      <c r="D7" s="160"/>
      <c r="E7" s="160"/>
      <c r="F7" s="160"/>
      <c r="G7" s="160"/>
      <c r="H7" s="160"/>
      <c r="I7" s="160"/>
      <c r="J7" s="160"/>
      <c r="K7" s="160"/>
    </row>
    <row r="8" spans="1:11" ht="34.200000000000003" customHeight="1" x14ac:dyDescent="0.3">
      <c r="B8" s="160"/>
      <c r="C8" s="160"/>
      <c r="D8" s="160"/>
      <c r="E8" s="160"/>
      <c r="F8" s="160"/>
      <c r="G8" s="160"/>
      <c r="H8" s="160"/>
      <c r="I8" s="160"/>
      <c r="J8" s="160"/>
      <c r="K8" s="160"/>
    </row>
    <row r="9" spans="1:11" ht="15.6" customHeight="1" x14ac:dyDescent="0.3">
      <c r="C9" s="164" t="s">
        <v>136</v>
      </c>
      <c r="D9" s="164"/>
      <c r="E9" s="164"/>
      <c r="F9" s="164"/>
      <c r="G9" s="164"/>
      <c r="H9" s="164"/>
      <c r="I9" s="164"/>
      <c r="J9" s="164"/>
    </row>
    <row r="10" spans="1:11" ht="25.5" customHeight="1" x14ac:dyDescent="0.3">
      <c r="A10" s="146" t="s">
        <v>21</v>
      </c>
      <c r="B10" s="146" t="s">
        <v>0</v>
      </c>
      <c r="C10" s="146" t="s">
        <v>1</v>
      </c>
      <c r="D10" s="146" t="s">
        <v>2</v>
      </c>
      <c r="E10" s="146" t="s">
        <v>3</v>
      </c>
      <c r="F10" s="146"/>
      <c r="G10" s="146"/>
      <c r="H10" s="146"/>
      <c r="I10" s="146"/>
      <c r="J10" s="146" t="s">
        <v>4</v>
      </c>
      <c r="K10" s="158" t="s">
        <v>5</v>
      </c>
    </row>
    <row r="11" spans="1:11" ht="27.6" x14ac:dyDescent="0.3">
      <c r="A11" s="146"/>
      <c r="B11" s="146"/>
      <c r="C11" s="146"/>
      <c r="D11" s="146"/>
      <c r="E11" s="13" t="s">
        <v>6</v>
      </c>
      <c r="F11" s="13" t="s">
        <v>7</v>
      </c>
      <c r="G11" s="13" t="s">
        <v>8</v>
      </c>
      <c r="H11" s="13" t="s">
        <v>9</v>
      </c>
      <c r="I11" s="13" t="s">
        <v>10</v>
      </c>
      <c r="J11" s="146"/>
      <c r="K11" s="159"/>
    </row>
    <row r="12" spans="1:11" x14ac:dyDescent="0.3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46">
        <v>7</v>
      </c>
      <c r="H12" s="146"/>
      <c r="I12" s="13">
        <v>8</v>
      </c>
      <c r="J12" s="13">
        <v>9</v>
      </c>
      <c r="K12" s="13">
        <v>10</v>
      </c>
    </row>
    <row r="13" spans="1:11" ht="33.450000000000003" customHeight="1" x14ac:dyDescent="0.3">
      <c r="A13" s="165" t="s">
        <v>26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7"/>
    </row>
    <row r="14" spans="1:11" ht="21.6" customHeight="1" x14ac:dyDescent="0.3">
      <c r="A14" s="171" t="s">
        <v>64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3"/>
    </row>
    <row r="15" spans="1:11" ht="24.6" customHeight="1" x14ac:dyDescent="0.3">
      <c r="A15" s="168" t="s">
        <v>27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70"/>
    </row>
    <row r="16" spans="1:11" ht="16.2" customHeight="1" x14ac:dyDescent="0.3">
      <c r="A16" s="1">
        <v>1</v>
      </c>
      <c r="B16" s="155" t="s">
        <v>28</v>
      </c>
      <c r="C16" s="156"/>
      <c r="D16" s="156"/>
      <c r="E16" s="156"/>
      <c r="F16" s="156"/>
      <c r="G16" s="156"/>
      <c r="H16" s="156"/>
      <c r="I16" s="156"/>
      <c r="J16" s="156"/>
      <c r="K16" s="157"/>
    </row>
    <row r="17" spans="1:11" ht="88.8" customHeight="1" x14ac:dyDescent="0.3">
      <c r="A17" s="4" t="s">
        <v>22</v>
      </c>
      <c r="B17" s="5" t="s">
        <v>32</v>
      </c>
      <c r="C17" s="5" t="s">
        <v>29</v>
      </c>
      <c r="D17" s="5" t="s">
        <v>12</v>
      </c>
      <c r="E17" s="6"/>
      <c r="F17" s="6"/>
      <c r="G17" s="6"/>
      <c r="H17" s="6"/>
      <c r="I17" s="6"/>
      <c r="J17" s="5" t="s">
        <v>31</v>
      </c>
      <c r="K17" s="5" t="s">
        <v>30</v>
      </c>
    </row>
    <row r="18" spans="1:11" ht="120" customHeight="1" x14ac:dyDescent="0.3">
      <c r="A18" s="4" t="s">
        <v>23</v>
      </c>
      <c r="B18" s="5" t="s">
        <v>33</v>
      </c>
      <c r="C18" s="5" t="s">
        <v>29</v>
      </c>
      <c r="D18" s="5" t="s">
        <v>12</v>
      </c>
      <c r="E18" s="5"/>
      <c r="F18" s="5"/>
      <c r="G18" s="5"/>
      <c r="H18" s="5"/>
      <c r="I18" s="5"/>
      <c r="J18" s="5" t="s">
        <v>13</v>
      </c>
      <c r="K18" s="5" t="s">
        <v>34</v>
      </c>
    </row>
    <row r="19" spans="1:11" ht="110.4" customHeight="1" x14ac:dyDescent="0.3">
      <c r="A19" s="5" t="s">
        <v>14</v>
      </c>
      <c r="B19" s="5" t="s">
        <v>113</v>
      </c>
      <c r="C19" s="5" t="s">
        <v>29</v>
      </c>
      <c r="D19" s="5" t="s">
        <v>12</v>
      </c>
      <c r="E19" s="5"/>
      <c r="F19" s="5"/>
      <c r="G19" s="5"/>
      <c r="H19" s="5"/>
      <c r="I19" s="5"/>
      <c r="J19" s="5" t="s">
        <v>31</v>
      </c>
      <c r="K19" s="5" t="s">
        <v>35</v>
      </c>
    </row>
    <row r="20" spans="1:11" ht="124.2" customHeight="1" x14ac:dyDescent="0.3">
      <c r="A20" s="5" t="s">
        <v>15</v>
      </c>
      <c r="B20" s="20" t="s">
        <v>37</v>
      </c>
      <c r="C20" s="5" t="s">
        <v>29</v>
      </c>
      <c r="D20" s="5" t="s">
        <v>12</v>
      </c>
      <c r="E20" s="5"/>
      <c r="F20" s="5"/>
      <c r="G20" s="5"/>
      <c r="H20" s="5"/>
      <c r="I20" s="5"/>
      <c r="J20" s="5" t="s">
        <v>13</v>
      </c>
      <c r="K20" s="44" t="s">
        <v>38</v>
      </c>
    </row>
    <row r="21" spans="1:11" ht="69.599999999999994" customHeight="1" x14ac:dyDescent="0.3">
      <c r="A21" s="116" t="s">
        <v>118</v>
      </c>
      <c r="B21" s="116" t="s">
        <v>131</v>
      </c>
      <c r="C21" s="5" t="s">
        <v>46</v>
      </c>
      <c r="D21" s="5">
        <f>E21+F21+G21+H21+I21</f>
        <v>2513.9699999999998</v>
      </c>
      <c r="E21" s="5">
        <f>E22+E23+E24+E25+E26</f>
        <v>1990.35</v>
      </c>
      <c r="F21" s="5">
        <f t="shared" ref="F21:G21" si="0">F22+F23+F24+F25+F26</f>
        <v>492.75</v>
      </c>
      <c r="G21" s="5">
        <f t="shared" si="0"/>
        <v>30.87</v>
      </c>
      <c r="H21" s="5"/>
      <c r="I21" s="5"/>
      <c r="J21" s="116" t="s">
        <v>119</v>
      </c>
      <c r="K21" s="44" t="s">
        <v>120</v>
      </c>
    </row>
    <row r="22" spans="1:11" ht="15.6" x14ac:dyDescent="0.3">
      <c r="A22" s="117"/>
      <c r="B22" s="117"/>
      <c r="C22" s="5">
        <v>2022</v>
      </c>
      <c r="D22" s="5">
        <f t="shared" ref="D22:D33" si="1">E22+F22+G22+H22+I22</f>
        <v>2513.9699999999998</v>
      </c>
      <c r="E22" s="5">
        <v>1990.35</v>
      </c>
      <c r="F22" s="5">
        <v>492.75</v>
      </c>
      <c r="G22" s="5">
        <v>30.87</v>
      </c>
      <c r="H22" s="5"/>
      <c r="I22" s="5"/>
      <c r="J22" s="117"/>
      <c r="K22" s="44">
        <v>1</v>
      </c>
    </row>
    <row r="23" spans="1:11" ht="15.6" x14ac:dyDescent="0.3">
      <c r="A23" s="117"/>
      <c r="B23" s="117"/>
      <c r="C23" s="5"/>
      <c r="D23" s="5">
        <f t="shared" si="1"/>
        <v>0</v>
      </c>
      <c r="E23" s="5">
        <v>0</v>
      </c>
      <c r="F23" s="5">
        <v>0</v>
      </c>
      <c r="G23" s="5">
        <v>0</v>
      </c>
      <c r="H23" s="5"/>
      <c r="I23" s="5"/>
      <c r="J23" s="117"/>
      <c r="K23" s="44"/>
    </row>
    <row r="24" spans="1:11" ht="15.6" x14ac:dyDescent="0.3">
      <c r="A24" s="117"/>
      <c r="B24" s="117"/>
      <c r="C24" s="5"/>
      <c r="D24" s="5">
        <f t="shared" si="1"/>
        <v>0</v>
      </c>
      <c r="E24" s="5">
        <v>0</v>
      </c>
      <c r="F24" s="5">
        <v>0</v>
      </c>
      <c r="G24" s="5">
        <v>0</v>
      </c>
      <c r="H24" s="5"/>
      <c r="I24" s="5"/>
      <c r="J24" s="117"/>
      <c r="K24" s="44"/>
    </row>
    <row r="25" spans="1:11" ht="15.6" x14ac:dyDescent="0.3">
      <c r="A25" s="117"/>
      <c r="B25" s="117"/>
      <c r="C25" s="5"/>
      <c r="D25" s="5">
        <f t="shared" si="1"/>
        <v>0</v>
      </c>
      <c r="E25" s="5">
        <v>0</v>
      </c>
      <c r="F25" s="5">
        <v>0</v>
      </c>
      <c r="G25" s="5">
        <v>0</v>
      </c>
      <c r="H25" s="5"/>
      <c r="I25" s="5"/>
      <c r="J25" s="117"/>
      <c r="K25" s="44"/>
    </row>
    <row r="26" spans="1:11" ht="15.6" x14ac:dyDescent="0.3">
      <c r="A26" s="117"/>
      <c r="B26" s="117"/>
      <c r="C26" s="5"/>
      <c r="D26" s="5">
        <f t="shared" si="1"/>
        <v>0</v>
      </c>
      <c r="E26" s="5">
        <v>0</v>
      </c>
      <c r="F26" s="5">
        <v>0</v>
      </c>
      <c r="G26" s="5">
        <v>0</v>
      </c>
      <c r="H26" s="5"/>
      <c r="I26" s="5"/>
      <c r="J26" s="118"/>
      <c r="K26" s="44"/>
    </row>
    <row r="27" spans="1:11" ht="15.6" x14ac:dyDescent="0.3">
      <c r="A27" s="140" t="s">
        <v>16</v>
      </c>
      <c r="B27" s="141"/>
      <c r="C27" s="94" t="s">
        <v>39</v>
      </c>
      <c r="D27" s="7">
        <f t="shared" si="1"/>
        <v>2513.9699999999998</v>
      </c>
      <c r="E27" s="7">
        <f>E28+E29+E30+E31+E32+E33</f>
        <v>1990.35</v>
      </c>
      <c r="F27" s="7">
        <f t="shared" ref="F27:I27" si="2">F28+F29+F30+F31+F32+F33</f>
        <v>492.75</v>
      </c>
      <c r="G27" s="7">
        <f t="shared" si="2"/>
        <v>30.87</v>
      </c>
      <c r="H27" s="7">
        <f t="shared" si="2"/>
        <v>0</v>
      </c>
      <c r="I27" s="7">
        <f t="shared" si="2"/>
        <v>0</v>
      </c>
      <c r="J27" s="177"/>
      <c r="K27" s="177"/>
    </row>
    <row r="28" spans="1:11" ht="15.6" customHeight="1" x14ac:dyDescent="0.3">
      <c r="A28" s="142"/>
      <c r="B28" s="143"/>
      <c r="C28" s="94">
        <v>2021</v>
      </c>
      <c r="D28" s="7">
        <f t="shared" si="1"/>
        <v>0</v>
      </c>
      <c r="E28" s="7">
        <v>0</v>
      </c>
      <c r="F28" s="7">
        <v>0</v>
      </c>
      <c r="G28" s="7">
        <v>0</v>
      </c>
      <c r="H28" s="7">
        <f t="shared" ref="H28:I28" si="3">H15+H22+H8</f>
        <v>0</v>
      </c>
      <c r="I28" s="7">
        <f t="shared" si="3"/>
        <v>0</v>
      </c>
      <c r="J28" s="178"/>
      <c r="K28" s="178"/>
    </row>
    <row r="29" spans="1:11" ht="15.6" x14ac:dyDescent="0.3">
      <c r="A29" s="142"/>
      <c r="B29" s="143"/>
      <c r="C29" s="94">
        <v>2022</v>
      </c>
      <c r="D29" s="7">
        <f t="shared" si="1"/>
        <v>2513.9699999999998</v>
      </c>
      <c r="E29" s="7">
        <f>E22</f>
        <v>1990.35</v>
      </c>
      <c r="F29" s="7">
        <f t="shared" ref="F29:I33" si="4">F22</f>
        <v>492.75</v>
      </c>
      <c r="G29" s="7">
        <f t="shared" si="4"/>
        <v>30.87</v>
      </c>
      <c r="H29" s="7">
        <f t="shared" si="4"/>
        <v>0</v>
      </c>
      <c r="I29" s="7">
        <f t="shared" si="4"/>
        <v>0</v>
      </c>
      <c r="J29" s="178"/>
      <c r="K29" s="178"/>
    </row>
    <row r="30" spans="1:11" ht="15.6" x14ac:dyDescent="0.3">
      <c r="A30" s="142"/>
      <c r="B30" s="143"/>
      <c r="C30" s="94">
        <v>2023</v>
      </c>
      <c r="D30" s="7">
        <f t="shared" si="1"/>
        <v>0</v>
      </c>
      <c r="E30" s="7">
        <v>0</v>
      </c>
      <c r="F30" s="7">
        <v>0</v>
      </c>
      <c r="G30" s="7">
        <f t="shared" si="4"/>
        <v>0</v>
      </c>
      <c r="H30" s="7">
        <f t="shared" si="4"/>
        <v>0</v>
      </c>
      <c r="I30" s="7">
        <f t="shared" si="4"/>
        <v>0</v>
      </c>
      <c r="J30" s="178"/>
      <c r="K30" s="178"/>
    </row>
    <row r="31" spans="1:11" ht="15.6" x14ac:dyDescent="0.3">
      <c r="A31" s="142"/>
      <c r="B31" s="143"/>
      <c r="C31" s="94">
        <v>2024</v>
      </c>
      <c r="D31" s="7">
        <f t="shared" si="1"/>
        <v>0</v>
      </c>
      <c r="E31" s="7">
        <f>E24</f>
        <v>0</v>
      </c>
      <c r="F31" s="7">
        <f t="shared" si="4"/>
        <v>0</v>
      </c>
      <c r="G31" s="7">
        <f t="shared" si="4"/>
        <v>0</v>
      </c>
      <c r="H31" s="7">
        <f t="shared" si="4"/>
        <v>0</v>
      </c>
      <c r="I31" s="7">
        <f t="shared" si="4"/>
        <v>0</v>
      </c>
      <c r="J31" s="178"/>
      <c r="K31" s="178"/>
    </row>
    <row r="32" spans="1:11" ht="18.600000000000001" customHeight="1" x14ac:dyDescent="0.3">
      <c r="A32" s="142"/>
      <c r="B32" s="143"/>
      <c r="C32" s="94">
        <v>2025</v>
      </c>
      <c r="D32" s="7">
        <f t="shared" si="1"/>
        <v>0</v>
      </c>
      <c r="E32" s="7">
        <f>E25</f>
        <v>0</v>
      </c>
      <c r="F32" s="7">
        <f t="shared" si="4"/>
        <v>0</v>
      </c>
      <c r="G32" s="7">
        <f t="shared" si="4"/>
        <v>0</v>
      </c>
      <c r="H32" s="7">
        <f t="shared" si="4"/>
        <v>0</v>
      </c>
      <c r="I32" s="7">
        <f t="shared" si="4"/>
        <v>0</v>
      </c>
      <c r="J32" s="178"/>
      <c r="K32" s="178"/>
    </row>
    <row r="33" spans="1:11" ht="15.6" x14ac:dyDescent="0.3">
      <c r="A33" s="144"/>
      <c r="B33" s="145"/>
      <c r="C33" s="94">
        <v>2026</v>
      </c>
      <c r="D33" s="7">
        <f t="shared" si="1"/>
        <v>0</v>
      </c>
      <c r="E33" s="7">
        <f>E26</f>
        <v>0</v>
      </c>
      <c r="F33" s="7">
        <f t="shared" si="4"/>
        <v>0</v>
      </c>
      <c r="G33" s="7">
        <f t="shared" si="4"/>
        <v>0</v>
      </c>
      <c r="H33" s="7">
        <f t="shared" si="4"/>
        <v>0</v>
      </c>
      <c r="I33" s="7">
        <f t="shared" si="4"/>
        <v>0</v>
      </c>
      <c r="J33" s="179"/>
      <c r="K33" s="179"/>
    </row>
    <row r="34" spans="1:11" ht="22.8" customHeight="1" x14ac:dyDescent="0.3">
      <c r="A34" s="1"/>
      <c r="B34" s="155" t="s">
        <v>36</v>
      </c>
      <c r="C34" s="156"/>
      <c r="D34" s="156"/>
      <c r="E34" s="156"/>
      <c r="F34" s="156"/>
      <c r="G34" s="156"/>
      <c r="H34" s="156"/>
      <c r="I34" s="156"/>
      <c r="J34" s="156"/>
      <c r="K34" s="157"/>
    </row>
    <row r="35" spans="1:11" ht="46.8" x14ac:dyDescent="0.3">
      <c r="A35" s="40" t="s">
        <v>17</v>
      </c>
      <c r="B35" s="41" t="s">
        <v>75</v>
      </c>
      <c r="C35" s="41" t="s">
        <v>29</v>
      </c>
      <c r="D35" s="42" t="s">
        <v>12</v>
      </c>
      <c r="E35" s="89"/>
      <c r="F35" s="89"/>
      <c r="G35" s="89"/>
      <c r="H35" s="89"/>
      <c r="I35" s="89"/>
      <c r="J35" s="41" t="s">
        <v>13</v>
      </c>
      <c r="K35" s="41" t="s">
        <v>76</v>
      </c>
    </row>
    <row r="36" spans="1:11" ht="46.8" x14ac:dyDescent="0.3">
      <c r="A36" s="161" t="s">
        <v>18</v>
      </c>
      <c r="B36" s="116" t="s">
        <v>84</v>
      </c>
      <c r="C36" s="5" t="s">
        <v>46</v>
      </c>
      <c r="D36" s="5">
        <f>E36+F36+G36+H36+I36</f>
        <v>0</v>
      </c>
      <c r="E36" s="5">
        <f>E37+E38+E39+E40+E41+E42</f>
        <v>0</v>
      </c>
      <c r="F36" s="5">
        <f t="shared" ref="F36:I36" si="5">F37+F38+F39+F40+F41+F42</f>
        <v>0</v>
      </c>
      <c r="G36" s="5">
        <f t="shared" si="5"/>
        <v>0</v>
      </c>
      <c r="H36" s="5">
        <f t="shared" si="5"/>
        <v>0</v>
      </c>
      <c r="I36" s="5">
        <f t="shared" si="5"/>
        <v>0</v>
      </c>
      <c r="J36" s="116" t="s">
        <v>13</v>
      </c>
      <c r="K36" s="5" t="s">
        <v>85</v>
      </c>
    </row>
    <row r="37" spans="1:11" ht="15.6" x14ac:dyDescent="0.3">
      <c r="A37" s="162"/>
      <c r="B37" s="117"/>
      <c r="C37" s="5">
        <v>2021</v>
      </c>
      <c r="D37" s="5">
        <f t="shared" ref="D37:D42" si="6">E37+F37+G37+H37+I37</f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117"/>
      <c r="K37" s="5"/>
    </row>
    <row r="38" spans="1:11" ht="15.6" x14ac:dyDescent="0.3">
      <c r="A38" s="162"/>
      <c r="B38" s="117"/>
      <c r="C38" s="5">
        <v>2022</v>
      </c>
      <c r="D38" s="5">
        <f t="shared" si="6"/>
        <v>0</v>
      </c>
      <c r="E38" s="5">
        <v>0</v>
      </c>
      <c r="F38" s="5">
        <v>0</v>
      </c>
      <c r="G38" s="5"/>
      <c r="H38" s="5">
        <v>0</v>
      </c>
      <c r="I38" s="5">
        <v>0</v>
      </c>
      <c r="J38" s="117"/>
      <c r="K38" s="5"/>
    </row>
    <row r="39" spans="1:11" ht="15.6" x14ac:dyDescent="0.3">
      <c r="A39" s="162"/>
      <c r="B39" s="117"/>
      <c r="C39" s="5">
        <v>2023</v>
      </c>
      <c r="D39" s="5">
        <f t="shared" si="6"/>
        <v>0</v>
      </c>
      <c r="E39" s="5">
        <v>0</v>
      </c>
      <c r="F39" s="5">
        <v>0</v>
      </c>
      <c r="G39" s="5"/>
      <c r="H39" s="5">
        <v>0</v>
      </c>
      <c r="I39" s="5">
        <v>0</v>
      </c>
      <c r="J39" s="117"/>
      <c r="K39" s="5"/>
    </row>
    <row r="40" spans="1:11" ht="15.6" x14ac:dyDescent="0.3">
      <c r="A40" s="162"/>
      <c r="B40" s="117"/>
      <c r="C40" s="5">
        <v>2024</v>
      </c>
      <c r="D40" s="5">
        <f t="shared" si="6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117"/>
      <c r="K40" s="5"/>
    </row>
    <row r="41" spans="1:11" ht="15.6" x14ac:dyDescent="0.3">
      <c r="A41" s="162"/>
      <c r="B41" s="117"/>
      <c r="C41" s="5">
        <v>2025</v>
      </c>
      <c r="D41" s="5">
        <f t="shared" si="6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117"/>
      <c r="K41" s="5"/>
    </row>
    <row r="42" spans="1:11" ht="15.6" x14ac:dyDescent="0.3">
      <c r="A42" s="163"/>
      <c r="B42" s="118"/>
      <c r="C42" s="5">
        <v>2026</v>
      </c>
      <c r="D42" s="5">
        <f t="shared" si="6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118"/>
      <c r="K42" s="5"/>
    </row>
    <row r="43" spans="1:11" ht="31.2" x14ac:dyDescent="0.3">
      <c r="A43" s="161" t="s">
        <v>58</v>
      </c>
      <c r="B43" s="116" t="s">
        <v>77</v>
      </c>
      <c r="C43" s="5" t="s">
        <v>46</v>
      </c>
      <c r="D43" s="5">
        <f>E43+F43+G43+H43+I43</f>
        <v>521.29999999999995</v>
      </c>
      <c r="E43" s="5">
        <f>E44+E45+E46+E47+E48+E49</f>
        <v>0</v>
      </c>
      <c r="F43" s="5">
        <f t="shared" ref="F43:I43" si="7">F44+F45+F46+F47+F48+F49</f>
        <v>0</v>
      </c>
      <c r="G43" s="5">
        <f t="shared" si="7"/>
        <v>0</v>
      </c>
      <c r="H43" s="5">
        <f t="shared" si="7"/>
        <v>0</v>
      </c>
      <c r="I43" s="5">
        <f t="shared" si="7"/>
        <v>521.29999999999995</v>
      </c>
      <c r="J43" s="116" t="s">
        <v>78</v>
      </c>
      <c r="K43" s="5" t="s">
        <v>79</v>
      </c>
    </row>
    <row r="44" spans="1:11" ht="19.8" customHeight="1" x14ac:dyDescent="0.3">
      <c r="A44" s="162"/>
      <c r="B44" s="117"/>
      <c r="C44" s="5">
        <v>2021</v>
      </c>
      <c r="D44" s="5">
        <f t="shared" ref="D44:D49" si="8">E44+F44+G44+H44+I44</f>
        <v>72</v>
      </c>
      <c r="E44" s="5">
        <v>0</v>
      </c>
      <c r="F44" s="5">
        <v>0</v>
      </c>
      <c r="G44" s="5">
        <v>0</v>
      </c>
      <c r="H44" s="5">
        <v>0</v>
      </c>
      <c r="I44" s="5">
        <v>72</v>
      </c>
      <c r="J44" s="117"/>
      <c r="K44" s="5">
        <v>3</v>
      </c>
    </row>
    <row r="45" spans="1:11" ht="15.6" x14ac:dyDescent="0.3">
      <c r="A45" s="162"/>
      <c r="B45" s="117"/>
      <c r="C45" s="5">
        <v>2022</v>
      </c>
      <c r="D45" s="5">
        <f t="shared" si="8"/>
        <v>49.3</v>
      </c>
      <c r="E45" s="5">
        <v>0</v>
      </c>
      <c r="F45" s="5">
        <v>0</v>
      </c>
      <c r="G45" s="5">
        <v>0</v>
      </c>
      <c r="H45" s="5">
        <v>0</v>
      </c>
      <c r="I45" s="5">
        <v>49.3</v>
      </c>
      <c r="J45" s="117"/>
      <c r="K45" s="5">
        <v>4</v>
      </c>
    </row>
    <row r="46" spans="1:11" ht="15.6" x14ac:dyDescent="0.3">
      <c r="A46" s="162"/>
      <c r="B46" s="117"/>
      <c r="C46" s="5">
        <v>2023</v>
      </c>
      <c r="D46" s="5">
        <f t="shared" si="8"/>
        <v>100</v>
      </c>
      <c r="E46" s="5">
        <v>0</v>
      </c>
      <c r="F46" s="5">
        <v>0</v>
      </c>
      <c r="G46" s="5">
        <v>0</v>
      </c>
      <c r="H46" s="5">
        <v>0</v>
      </c>
      <c r="I46" s="5">
        <v>100</v>
      </c>
      <c r="J46" s="117"/>
      <c r="K46" s="5">
        <v>4</v>
      </c>
    </row>
    <row r="47" spans="1:11" ht="15.6" x14ac:dyDescent="0.3">
      <c r="A47" s="162"/>
      <c r="B47" s="117"/>
      <c r="C47" s="5">
        <v>2024</v>
      </c>
      <c r="D47" s="5">
        <f t="shared" si="8"/>
        <v>100</v>
      </c>
      <c r="E47" s="5">
        <v>0</v>
      </c>
      <c r="F47" s="5">
        <v>0</v>
      </c>
      <c r="G47" s="5">
        <v>0</v>
      </c>
      <c r="H47" s="5">
        <v>0</v>
      </c>
      <c r="I47" s="5">
        <v>100</v>
      </c>
      <c r="J47" s="117"/>
      <c r="K47" s="5">
        <v>4</v>
      </c>
    </row>
    <row r="48" spans="1:11" ht="15.6" x14ac:dyDescent="0.3">
      <c r="A48" s="162"/>
      <c r="B48" s="117"/>
      <c r="C48" s="5">
        <v>2025</v>
      </c>
      <c r="D48" s="5">
        <f t="shared" si="8"/>
        <v>100</v>
      </c>
      <c r="E48" s="5">
        <v>0</v>
      </c>
      <c r="F48" s="5">
        <v>0</v>
      </c>
      <c r="G48" s="5">
        <v>0</v>
      </c>
      <c r="H48" s="5">
        <v>0</v>
      </c>
      <c r="I48" s="5">
        <v>100</v>
      </c>
      <c r="J48" s="117"/>
      <c r="K48" s="5">
        <v>4</v>
      </c>
    </row>
    <row r="49" spans="1:11" ht="15.6" x14ac:dyDescent="0.3">
      <c r="A49" s="163"/>
      <c r="B49" s="118"/>
      <c r="C49" s="5">
        <v>2026</v>
      </c>
      <c r="D49" s="5">
        <f t="shared" si="8"/>
        <v>100</v>
      </c>
      <c r="E49" s="5">
        <v>0</v>
      </c>
      <c r="F49" s="5">
        <v>0</v>
      </c>
      <c r="G49" s="5">
        <v>0</v>
      </c>
      <c r="H49" s="5">
        <v>0</v>
      </c>
      <c r="I49" s="5">
        <v>100</v>
      </c>
      <c r="J49" s="118"/>
      <c r="K49" s="5">
        <v>4</v>
      </c>
    </row>
    <row r="50" spans="1:11" ht="15.6" x14ac:dyDescent="0.3">
      <c r="A50" s="161" t="s">
        <v>86</v>
      </c>
      <c r="B50" s="116" t="s">
        <v>87</v>
      </c>
      <c r="C50" s="5" t="s">
        <v>46</v>
      </c>
      <c r="D50" s="5">
        <f>E50+F50+G50+H50+I50</f>
        <v>0</v>
      </c>
      <c r="E50" s="5">
        <f>E51+E52+E53+E54+E55+E56</f>
        <v>0</v>
      </c>
      <c r="F50" s="5">
        <f t="shared" ref="F50:I50" si="9">F51+F52+F53+F54+F55+F56</f>
        <v>0</v>
      </c>
      <c r="G50" s="5">
        <f t="shared" si="9"/>
        <v>0</v>
      </c>
      <c r="H50" s="5">
        <f t="shared" si="9"/>
        <v>0</v>
      </c>
      <c r="I50" s="5">
        <f t="shared" si="9"/>
        <v>0</v>
      </c>
      <c r="J50" s="116" t="s">
        <v>78</v>
      </c>
      <c r="K50" s="5" t="s">
        <v>88</v>
      </c>
    </row>
    <row r="51" spans="1:11" ht="15.6" x14ac:dyDescent="0.3">
      <c r="A51" s="162"/>
      <c r="B51" s="117"/>
      <c r="C51" s="5">
        <v>2021</v>
      </c>
      <c r="D51" s="5">
        <f t="shared" ref="D51:D56" si="10">E51+F51+G51+H51+I51</f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117"/>
      <c r="K51" s="5">
        <v>0</v>
      </c>
    </row>
    <row r="52" spans="1:11" ht="15.6" x14ac:dyDescent="0.3">
      <c r="A52" s="162"/>
      <c r="B52" s="117"/>
      <c r="C52" s="5">
        <v>2022</v>
      </c>
      <c r="D52" s="5">
        <f t="shared" si="10"/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117"/>
      <c r="K52" s="5">
        <v>4</v>
      </c>
    </row>
    <row r="53" spans="1:11" ht="15.6" x14ac:dyDescent="0.3">
      <c r="A53" s="162"/>
      <c r="B53" s="117"/>
      <c r="C53" s="5">
        <v>2023</v>
      </c>
      <c r="D53" s="5">
        <f t="shared" si="10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117"/>
      <c r="K53" s="5">
        <v>4</v>
      </c>
    </row>
    <row r="54" spans="1:11" ht="15.6" x14ac:dyDescent="0.3">
      <c r="A54" s="162"/>
      <c r="B54" s="117"/>
      <c r="C54" s="5">
        <v>2024</v>
      </c>
      <c r="D54" s="5">
        <f t="shared" si="10"/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117"/>
      <c r="K54" s="5">
        <v>4</v>
      </c>
    </row>
    <row r="55" spans="1:11" ht="15.6" x14ac:dyDescent="0.3">
      <c r="A55" s="162"/>
      <c r="B55" s="117"/>
      <c r="C55" s="5">
        <v>2025</v>
      </c>
      <c r="D55" s="5">
        <f t="shared" si="10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117"/>
      <c r="K55" s="5">
        <v>4</v>
      </c>
    </row>
    <row r="56" spans="1:11" ht="15.6" x14ac:dyDescent="0.3">
      <c r="A56" s="163"/>
      <c r="B56" s="118"/>
      <c r="C56" s="5">
        <v>2026</v>
      </c>
      <c r="D56" s="5">
        <f t="shared" si="10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118"/>
      <c r="K56" s="5">
        <v>4</v>
      </c>
    </row>
    <row r="57" spans="1:11" ht="15.6" x14ac:dyDescent="0.3">
      <c r="A57" s="140" t="s">
        <v>19</v>
      </c>
      <c r="B57" s="141"/>
      <c r="C57" s="16" t="s">
        <v>39</v>
      </c>
      <c r="D57" s="7">
        <f t="shared" ref="D57:D70" si="11">E57+F57+G57+H57+I57</f>
        <v>521.29999999999995</v>
      </c>
      <c r="E57" s="7">
        <f>E58+E59+E60+E61+E62+E63</f>
        <v>0</v>
      </c>
      <c r="F57" s="7">
        <f t="shared" ref="F57:I57" si="12">F58+F59+F60+F61+F62+F63</f>
        <v>0</v>
      </c>
      <c r="G57" s="7">
        <f t="shared" si="12"/>
        <v>0</v>
      </c>
      <c r="H57" s="7">
        <f t="shared" si="12"/>
        <v>0</v>
      </c>
      <c r="I57" s="7">
        <f t="shared" si="12"/>
        <v>521.29999999999995</v>
      </c>
      <c r="J57" s="7"/>
      <c r="K57" s="7"/>
    </row>
    <row r="58" spans="1:11" ht="15.6" x14ac:dyDescent="0.3">
      <c r="A58" s="142"/>
      <c r="B58" s="143"/>
      <c r="C58" s="16">
        <v>2021</v>
      </c>
      <c r="D58" s="7">
        <f t="shared" si="11"/>
        <v>72</v>
      </c>
      <c r="E58" s="7">
        <f>E44+E51+E37</f>
        <v>0</v>
      </c>
      <c r="F58" s="7">
        <f t="shared" ref="F58:I58" si="13">F44+F51+F37</f>
        <v>0</v>
      </c>
      <c r="G58" s="7">
        <f t="shared" si="13"/>
        <v>0</v>
      </c>
      <c r="H58" s="7">
        <f t="shared" si="13"/>
        <v>0</v>
      </c>
      <c r="I58" s="7">
        <f t="shared" si="13"/>
        <v>72</v>
      </c>
      <c r="J58" s="7"/>
      <c r="K58" s="7"/>
    </row>
    <row r="59" spans="1:11" ht="15.6" x14ac:dyDescent="0.3">
      <c r="A59" s="142"/>
      <c r="B59" s="143"/>
      <c r="C59" s="16">
        <v>2022</v>
      </c>
      <c r="D59" s="7">
        <f t="shared" si="11"/>
        <v>49.3</v>
      </c>
      <c r="E59" s="7">
        <f t="shared" ref="E59:I59" si="14">E45+E52+E38</f>
        <v>0</v>
      </c>
      <c r="F59" s="7">
        <f t="shared" si="14"/>
        <v>0</v>
      </c>
      <c r="G59" s="7">
        <f t="shared" si="14"/>
        <v>0</v>
      </c>
      <c r="H59" s="7">
        <f t="shared" si="14"/>
        <v>0</v>
      </c>
      <c r="I59" s="7">
        <f t="shared" si="14"/>
        <v>49.3</v>
      </c>
      <c r="J59" s="7"/>
      <c r="K59" s="7"/>
    </row>
    <row r="60" spans="1:11" ht="15.6" x14ac:dyDescent="0.3">
      <c r="A60" s="142"/>
      <c r="B60" s="143"/>
      <c r="C60" s="16">
        <v>2023</v>
      </c>
      <c r="D60" s="7">
        <f t="shared" si="11"/>
        <v>100</v>
      </c>
      <c r="E60" s="7">
        <f t="shared" ref="E60:I60" si="15">E46+E53+E39</f>
        <v>0</v>
      </c>
      <c r="F60" s="7">
        <f t="shared" si="15"/>
        <v>0</v>
      </c>
      <c r="G60" s="7">
        <f t="shared" si="15"/>
        <v>0</v>
      </c>
      <c r="H60" s="7">
        <f t="shared" si="15"/>
        <v>0</v>
      </c>
      <c r="I60" s="7">
        <f t="shared" si="15"/>
        <v>100</v>
      </c>
      <c r="J60" s="7"/>
      <c r="K60" s="7"/>
    </row>
    <row r="61" spans="1:11" ht="15.6" x14ac:dyDescent="0.3">
      <c r="A61" s="142"/>
      <c r="B61" s="143"/>
      <c r="C61" s="16">
        <v>2024</v>
      </c>
      <c r="D61" s="7">
        <f t="shared" si="11"/>
        <v>100</v>
      </c>
      <c r="E61" s="7">
        <f t="shared" ref="E61:I61" si="16">E47+E54+E40</f>
        <v>0</v>
      </c>
      <c r="F61" s="7">
        <f t="shared" si="16"/>
        <v>0</v>
      </c>
      <c r="G61" s="7">
        <f t="shared" si="16"/>
        <v>0</v>
      </c>
      <c r="H61" s="7">
        <f t="shared" si="16"/>
        <v>0</v>
      </c>
      <c r="I61" s="7">
        <f t="shared" si="16"/>
        <v>100</v>
      </c>
      <c r="J61" s="7"/>
      <c r="K61" s="7"/>
    </row>
    <row r="62" spans="1:11" ht="15.6" x14ac:dyDescent="0.3">
      <c r="A62" s="142"/>
      <c r="B62" s="143"/>
      <c r="C62" s="16">
        <v>2025</v>
      </c>
      <c r="D62" s="7">
        <f t="shared" si="11"/>
        <v>100</v>
      </c>
      <c r="E62" s="7">
        <f t="shared" ref="E62:I62" si="17">E48+E55+E41</f>
        <v>0</v>
      </c>
      <c r="F62" s="7">
        <f t="shared" si="17"/>
        <v>0</v>
      </c>
      <c r="G62" s="7">
        <f t="shared" si="17"/>
        <v>0</v>
      </c>
      <c r="H62" s="7">
        <f t="shared" si="17"/>
        <v>0</v>
      </c>
      <c r="I62" s="7">
        <f t="shared" si="17"/>
        <v>100</v>
      </c>
      <c r="J62" s="7"/>
      <c r="K62" s="7"/>
    </row>
    <row r="63" spans="1:11" ht="15.6" x14ac:dyDescent="0.3">
      <c r="A63" s="144"/>
      <c r="B63" s="145"/>
      <c r="C63" s="15">
        <v>2026</v>
      </c>
      <c r="D63" s="7">
        <f t="shared" si="11"/>
        <v>100</v>
      </c>
      <c r="E63" s="7">
        <f t="shared" ref="E63:I63" si="18">E49+E56+E42</f>
        <v>0</v>
      </c>
      <c r="F63" s="7">
        <f t="shared" si="18"/>
        <v>0</v>
      </c>
      <c r="G63" s="7">
        <f t="shared" si="18"/>
        <v>0</v>
      </c>
      <c r="H63" s="7">
        <f t="shared" si="18"/>
        <v>0</v>
      </c>
      <c r="I63" s="7">
        <f t="shared" si="18"/>
        <v>100</v>
      </c>
      <c r="J63" s="14"/>
      <c r="K63" s="14"/>
    </row>
    <row r="64" spans="1:11" ht="15.6" customHeight="1" x14ac:dyDescent="0.3">
      <c r="A64" s="129" t="s">
        <v>40</v>
      </c>
      <c r="B64" s="130"/>
      <c r="C64" s="95" t="s">
        <v>39</v>
      </c>
      <c r="D64" s="59">
        <f t="shared" si="11"/>
        <v>3035.2699999999995</v>
      </c>
      <c r="E64" s="59">
        <f>E65+E66+E67+E68+E69+E70</f>
        <v>1990.35</v>
      </c>
      <c r="F64" s="59">
        <f t="shared" ref="F64:I64" si="19">F65+F66+F67+F68+F69+F70</f>
        <v>492.75</v>
      </c>
      <c r="G64" s="29">
        <f t="shared" si="19"/>
        <v>30.87</v>
      </c>
      <c r="H64" s="29">
        <f t="shared" si="19"/>
        <v>0</v>
      </c>
      <c r="I64" s="29">
        <f t="shared" si="19"/>
        <v>521.29999999999995</v>
      </c>
      <c r="J64" s="29"/>
      <c r="K64" s="29"/>
    </row>
    <row r="65" spans="1:11" ht="15.6" x14ac:dyDescent="0.3">
      <c r="A65" s="131"/>
      <c r="B65" s="132"/>
      <c r="C65" s="95">
        <v>2021</v>
      </c>
      <c r="D65" s="29">
        <f t="shared" si="11"/>
        <v>72</v>
      </c>
      <c r="E65" s="29">
        <f t="shared" ref="E65:I70" si="20">E58+E28</f>
        <v>0</v>
      </c>
      <c r="F65" s="29">
        <f t="shared" si="20"/>
        <v>0</v>
      </c>
      <c r="G65" s="29">
        <f t="shared" si="20"/>
        <v>0</v>
      </c>
      <c r="H65" s="29">
        <f t="shared" si="20"/>
        <v>0</v>
      </c>
      <c r="I65" s="29">
        <f t="shared" si="20"/>
        <v>72</v>
      </c>
      <c r="J65" s="29"/>
      <c r="K65" s="29"/>
    </row>
    <row r="66" spans="1:11" ht="15.6" x14ac:dyDescent="0.3">
      <c r="A66" s="131"/>
      <c r="B66" s="132"/>
      <c r="C66" s="95">
        <v>2022</v>
      </c>
      <c r="D66" s="29">
        <f t="shared" si="11"/>
        <v>2563.27</v>
      </c>
      <c r="E66" s="29">
        <f t="shared" si="20"/>
        <v>1990.35</v>
      </c>
      <c r="F66" s="29">
        <f t="shared" si="20"/>
        <v>492.75</v>
      </c>
      <c r="G66" s="29">
        <f t="shared" si="20"/>
        <v>30.87</v>
      </c>
      <c r="H66" s="29">
        <f t="shared" si="20"/>
        <v>0</v>
      </c>
      <c r="I66" s="29">
        <f t="shared" si="20"/>
        <v>49.3</v>
      </c>
      <c r="J66" s="29"/>
      <c r="K66" s="29"/>
    </row>
    <row r="67" spans="1:11" ht="15.6" x14ac:dyDescent="0.3">
      <c r="A67" s="131"/>
      <c r="B67" s="132"/>
      <c r="C67" s="95">
        <v>2023</v>
      </c>
      <c r="D67" s="59">
        <f t="shared" si="11"/>
        <v>100</v>
      </c>
      <c r="E67" s="59">
        <f t="shared" si="20"/>
        <v>0</v>
      </c>
      <c r="F67" s="59">
        <f t="shared" si="20"/>
        <v>0</v>
      </c>
      <c r="G67" s="29">
        <f t="shared" si="20"/>
        <v>0</v>
      </c>
      <c r="H67" s="29">
        <f t="shared" si="20"/>
        <v>0</v>
      </c>
      <c r="I67" s="29">
        <f t="shared" si="20"/>
        <v>100</v>
      </c>
      <c r="J67" s="29"/>
      <c r="K67" s="29"/>
    </row>
    <row r="68" spans="1:11" ht="15.6" x14ac:dyDescent="0.3">
      <c r="A68" s="131"/>
      <c r="B68" s="132"/>
      <c r="C68" s="95">
        <v>2024</v>
      </c>
      <c r="D68" s="29">
        <f t="shared" si="11"/>
        <v>100</v>
      </c>
      <c r="E68" s="29">
        <f t="shared" si="20"/>
        <v>0</v>
      </c>
      <c r="F68" s="29">
        <f t="shared" si="20"/>
        <v>0</v>
      </c>
      <c r="G68" s="29">
        <f t="shared" si="20"/>
        <v>0</v>
      </c>
      <c r="H68" s="29">
        <f t="shared" si="20"/>
        <v>0</v>
      </c>
      <c r="I68" s="29">
        <f t="shared" si="20"/>
        <v>100</v>
      </c>
      <c r="J68" s="29"/>
      <c r="K68" s="29"/>
    </row>
    <row r="69" spans="1:11" ht="15.6" x14ac:dyDescent="0.3">
      <c r="A69" s="131"/>
      <c r="B69" s="132"/>
      <c r="C69" s="95">
        <v>2025</v>
      </c>
      <c r="D69" s="29">
        <f t="shared" si="11"/>
        <v>100</v>
      </c>
      <c r="E69" s="29">
        <f t="shared" si="20"/>
        <v>0</v>
      </c>
      <c r="F69" s="29">
        <f t="shared" si="20"/>
        <v>0</v>
      </c>
      <c r="G69" s="29">
        <f t="shared" si="20"/>
        <v>0</v>
      </c>
      <c r="H69" s="29">
        <f t="shared" si="20"/>
        <v>0</v>
      </c>
      <c r="I69" s="29">
        <f t="shared" si="20"/>
        <v>100</v>
      </c>
      <c r="J69" s="29"/>
      <c r="K69" s="29"/>
    </row>
    <row r="70" spans="1:11" ht="15.6" x14ac:dyDescent="0.3">
      <c r="A70" s="133"/>
      <c r="B70" s="134"/>
      <c r="C70" s="95">
        <v>2026</v>
      </c>
      <c r="D70" s="29">
        <f t="shared" si="11"/>
        <v>100</v>
      </c>
      <c r="E70" s="29">
        <f t="shared" si="20"/>
        <v>0</v>
      </c>
      <c r="F70" s="29">
        <f t="shared" si="20"/>
        <v>0</v>
      </c>
      <c r="G70" s="29">
        <f t="shared" si="20"/>
        <v>0</v>
      </c>
      <c r="H70" s="29">
        <f t="shared" si="20"/>
        <v>0</v>
      </c>
      <c r="I70" s="29">
        <f t="shared" si="20"/>
        <v>100</v>
      </c>
      <c r="J70" s="30"/>
      <c r="K70" s="30"/>
    </row>
    <row r="71" spans="1:11" ht="15.6" x14ac:dyDescent="0.3">
      <c r="A71" s="174" t="s">
        <v>65</v>
      </c>
      <c r="B71" s="175"/>
      <c r="C71" s="175"/>
      <c r="D71" s="175"/>
      <c r="E71" s="175"/>
      <c r="F71" s="175"/>
      <c r="G71" s="175"/>
      <c r="H71" s="175"/>
      <c r="I71" s="175"/>
      <c r="J71" s="175"/>
      <c r="K71" s="176"/>
    </row>
    <row r="72" spans="1:11" ht="15.6" x14ac:dyDescent="0.3">
      <c r="A72" s="181" t="s">
        <v>60</v>
      </c>
      <c r="B72" s="182"/>
      <c r="C72" s="182"/>
      <c r="D72" s="182"/>
      <c r="E72" s="182"/>
      <c r="F72" s="182"/>
      <c r="G72" s="182"/>
      <c r="H72" s="182"/>
      <c r="I72" s="182"/>
      <c r="J72" s="182"/>
      <c r="K72" s="183"/>
    </row>
    <row r="73" spans="1:11" ht="16.2" x14ac:dyDescent="0.3">
      <c r="A73" s="1"/>
      <c r="B73" s="153" t="s">
        <v>61</v>
      </c>
      <c r="C73" s="153"/>
      <c r="D73" s="153"/>
      <c r="E73" s="153"/>
      <c r="F73" s="153"/>
      <c r="G73" s="153"/>
      <c r="H73" s="153"/>
      <c r="I73" s="153"/>
      <c r="J73" s="153"/>
      <c r="K73" s="153"/>
    </row>
    <row r="74" spans="1:11" ht="62.4" x14ac:dyDescent="0.3">
      <c r="A74" s="147" t="s">
        <v>22</v>
      </c>
      <c r="B74" s="150" t="s">
        <v>67</v>
      </c>
      <c r="C74" s="32" t="s">
        <v>46</v>
      </c>
      <c r="D74" s="33">
        <f>E74+F74+G74+H74+I74</f>
        <v>0</v>
      </c>
      <c r="E74" s="33">
        <f>E75+E76+E77+E78+E79+E80</f>
        <v>0</v>
      </c>
      <c r="F74" s="33">
        <f t="shared" ref="F74:I74" si="21">F75+F76+F77+F78+F79+F80</f>
        <v>0</v>
      </c>
      <c r="G74" s="33">
        <f t="shared" si="21"/>
        <v>0</v>
      </c>
      <c r="H74" s="33">
        <f t="shared" si="21"/>
        <v>0</v>
      </c>
      <c r="I74" s="33">
        <f t="shared" si="21"/>
        <v>0</v>
      </c>
      <c r="J74" s="150" t="s">
        <v>69</v>
      </c>
      <c r="K74" s="31" t="s">
        <v>102</v>
      </c>
    </row>
    <row r="75" spans="1:11" ht="15.6" x14ac:dyDescent="0.3">
      <c r="A75" s="148"/>
      <c r="B75" s="151"/>
      <c r="C75" s="5">
        <v>2021</v>
      </c>
      <c r="D75" s="34">
        <f>E75+F75+G75+H75+I75</f>
        <v>0</v>
      </c>
      <c r="E75" s="5">
        <f t="shared" ref="E75:I75" si="22">E76+E77+E78+E79+E80</f>
        <v>0</v>
      </c>
      <c r="F75" s="84">
        <v>0</v>
      </c>
      <c r="G75" s="84">
        <v>0</v>
      </c>
      <c r="H75" s="5">
        <f t="shared" si="22"/>
        <v>0</v>
      </c>
      <c r="I75" s="5">
        <f t="shared" si="22"/>
        <v>0</v>
      </c>
      <c r="J75" s="151"/>
      <c r="K75" s="35">
        <v>9</v>
      </c>
    </row>
    <row r="76" spans="1:11" ht="15.6" x14ac:dyDescent="0.3">
      <c r="A76" s="148"/>
      <c r="B76" s="151"/>
      <c r="C76" s="5">
        <v>2022</v>
      </c>
      <c r="D76" s="34">
        <f t="shared" ref="D76:D80" si="23">E76+F76+G76+H76+I76</f>
        <v>0</v>
      </c>
      <c r="E76" s="5">
        <v>0</v>
      </c>
      <c r="F76" s="84">
        <v>0</v>
      </c>
      <c r="G76" s="84">
        <v>0</v>
      </c>
      <c r="H76" s="5">
        <v>0</v>
      </c>
      <c r="I76" s="5">
        <v>0</v>
      </c>
      <c r="J76" s="151"/>
      <c r="K76" s="35">
        <v>9</v>
      </c>
    </row>
    <row r="77" spans="1:11" ht="15.6" x14ac:dyDescent="0.3">
      <c r="A77" s="148"/>
      <c r="B77" s="151"/>
      <c r="C77" s="5">
        <v>2023</v>
      </c>
      <c r="D77" s="34">
        <f t="shared" si="23"/>
        <v>0</v>
      </c>
      <c r="E77" s="101">
        <v>0</v>
      </c>
      <c r="F77" s="84">
        <v>0</v>
      </c>
      <c r="G77" s="84">
        <v>0</v>
      </c>
      <c r="H77" s="101">
        <v>0</v>
      </c>
      <c r="I77" s="101">
        <v>0</v>
      </c>
      <c r="J77" s="151"/>
      <c r="K77" s="105">
        <v>10</v>
      </c>
    </row>
    <row r="78" spans="1:11" ht="15.6" x14ac:dyDescent="0.3">
      <c r="A78" s="148"/>
      <c r="B78" s="151"/>
      <c r="C78" s="5">
        <v>2024</v>
      </c>
      <c r="D78" s="34">
        <f t="shared" si="23"/>
        <v>0</v>
      </c>
      <c r="E78" s="5">
        <v>0</v>
      </c>
      <c r="F78" s="84">
        <v>0</v>
      </c>
      <c r="G78" s="84">
        <v>0</v>
      </c>
      <c r="H78" s="5">
        <v>0</v>
      </c>
      <c r="I78" s="5">
        <v>0</v>
      </c>
      <c r="J78" s="151"/>
      <c r="K78" s="105">
        <v>10</v>
      </c>
    </row>
    <row r="79" spans="1:11" ht="15.6" x14ac:dyDescent="0.3">
      <c r="A79" s="148"/>
      <c r="B79" s="151"/>
      <c r="C79" s="5">
        <v>2025</v>
      </c>
      <c r="D79" s="34">
        <f t="shared" si="23"/>
        <v>0</v>
      </c>
      <c r="E79" s="5">
        <v>0</v>
      </c>
      <c r="F79" s="84">
        <v>0</v>
      </c>
      <c r="G79" s="84">
        <v>0</v>
      </c>
      <c r="H79" s="5">
        <v>0</v>
      </c>
      <c r="I79" s="5">
        <v>0</v>
      </c>
      <c r="J79" s="151"/>
      <c r="K79" s="105">
        <v>10</v>
      </c>
    </row>
    <row r="80" spans="1:11" ht="15.6" x14ac:dyDescent="0.3">
      <c r="A80" s="149"/>
      <c r="B80" s="152"/>
      <c r="C80" s="5">
        <v>2026</v>
      </c>
      <c r="D80" s="34">
        <f t="shared" si="23"/>
        <v>0</v>
      </c>
      <c r="E80" s="5">
        <v>0</v>
      </c>
      <c r="F80" s="84">
        <v>0</v>
      </c>
      <c r="G80" s="84">
        <v>0</v>
      </c>
      <c r="H80" s="5">
        <v>0</v>
      </c>
      <c r="I80" s="5">
        <v>0</v>
      </c>
      <c r="J80" s="152"/>
      <c r="K80" s="105">
        <v>10</v>
      </c>
    </row>
    <row r="81" spans="1:11" ht="62.4" x14ac:dyDescent="0.3">
      <c r="A81" s="147" t="s">
        <v>23</v>
      </c>
      <c r="B81" s="150" t="s">
        <v>68</v>
      </c>
      <c r="C81" s="32" t="s">
        <v>46</v>
      </c>
      <c r="D81" s="36">
        <f>E81+F81+G81+H81+I81</f>
        <v>15873.19651</v>
      </c>
      <c r="E81" s="33">
        <f t="shared" ref="E81:I81" si="24">E82+E83+E84+E85+E86+E87</f>
        <v>0</v>
      </c>
      <c r="F81" s="55">
        <f t="shared" si="24"/>
        <v>6186.90751</v>
      </c>
      <c r="G81" s="43">
        <f t="shared" si="24"/>
        <v>3980.6890000000003</v>
      </c>
      <c r="H81" s="33">
        <f t="shared" si="24"/>
        <v>0</v>
      </c>
      <c r="I81" s="33">
        <f t="shared" si="24"/>
        <v>5705.6</v>
      </c>
      <c r="J81" s="150" t="s">
        <v>69</v>
      </c>
      <c r="K81" s="31" t="s">
        <v>102</v>
      </c>
    </row>
    <row r="82" spans="1:11" ht="15.6" x14ac:dyDescent="0.3">
      <c r="A82" s="148"/>
      <c r="B82" s="151"/>
      <c r="C82" s="5">
        <v>2021</v>
      </c>
      <c r="D82" s="34">
        <f>E82+F82+G82+H82+I82</f>
        <v>3127.1875100000002</v>
      </c>
      <c r="E82" s="5">
        <f t="shared" ref="E82:H82" si="25">E83+E84+E85+E86+E87</f>
        <v>0</v>
      </c>
      <c r="F82" s="84">
        <v>1631.0875100000001</v>
      </c>
      <c r="G82" s="84">
        <v>646.1</v>
      </c>
      <c r="H82" s="87">
        <f t="shared" si="25"/>
        <v>0</v>
      </c>
      <c r="I82" s="84">
        <v>850</v>
      </c>
      <c r="J82" s="151"/>
      <c r="K82" s="35">
        <v>9</v>
      </c>
    </row>
    <row r="83" spans="1:11" ht="15.6" customHeight="1" x14ac:dyDescent="0.3">
      <c r="A83" s="148"/>
      <c r="B83" s="151"/>
      <c r="C83" s="5">
        <v>2022</v>
      </c>
      <c r="D83" s="34">
        <f t="shared" ref="D83:D94" si="26">E83+F83+G83+H83+I83</f>
        <v>3146.0600000000004</v>
      </c>
      <c r="E83" s="5">
        <v>0</v>
      </c>
      <c r="F83" s="84">
        <v>1547.76</v>
      </c>
      <c r="G83" s="84">
        <v>646.1</v>
      </c>
      <c r="H83" s="87">
        <v>0</v>
      </c>
      <c r="I83" s="108">
        <v>952.2</v>
      </c>
      <c r="J83" s="151"/>
      <c r="K83" s="35">
        <v>9</v>
      </c>
    </row>
    <row r="84" spans="1:11" ht="15.6" x14ac:dyDescent="0.3">
      <c r="A84" s="148"/>
      <c r="B84" s="151"/>
      <c r="C84" s="5">
        <v>2023</v>
      </c>
      <c r="D84" s="34">
        <f t="shared" si="26"/>
        <v>3547.26</v>
      </c>
      <c r="E84" s="5">
        <v>0</v>
      </c>
      <c r="F84" s="84">
        <v>1547.76</v>
      </c>
      <c r="G84" s="84">
        <f>474.13+171.97</f>
        <v>646.1</v>
      </c>
      <c r="H84" s="87">
        <v>0</v>
      </c>
      <c r="I84" s="108">
        <v>1353.4</v>
      </c>
      <c r="J84" s="151"/>
      <c r="K84" s="107">
        <v>10</v>
      </c>
    </row>
    <row r="85" spans="1:11" ht="15.6" x14ac:dyDescent="0.3">
      <c r="A85" s="148"/>
      <c r="B85" s="151"/>
      <c r="C85" s="5">
        <v>2024</v>
      </c>
      <c r="D85" s="34">
        <f t="shared" si="26"/>
        <v>3010.489</v>
      </c>
      <c r="E85" s="5">
        <v>0</v>
      </c>
      <c r="F85" s="108">
        <v>1460.3</v>
      </c>
      <c r="G85" s="108">
        <f>666.1+34.089</f>
        <v>700.18900000000008</v>
      </c>
      <c r="H85" s="87">
        <v>0</v>
      </c>
      <c r="I85" s="84">
        <v>850</v>
      </c>
      <c r="J85" s="151"/>
      <c r="K85" s="107">
        <v>10</v>
      </c>
    </row>
    <row r="86" spans="1:11" ht="15.6" x14ac:dyDescent="0.3">
      <c r="A86" s="148"/>
      <c r="B86" s="151"/>
      <c r="C86" s="5">
        <v>2025</v>
      </c>
      <c r="D86" s="34">
        <f t="shared" si="26"/>
        <v>1516.1</v>
      </c>
      <c r="E86" s="5">
        <v>0</v>
      </c>
      <c r="F86" s="108">
        <v>0</v>
      </c>
      <c r="G86" s="108">
        <v>666.1</v>
      </c>
      <c r="H86" s="87">
        <v>0</v>
      </c>
      <c r="I86" s="84">
        <v>850</v>
      </c>
      <c r="J86" s="151"/>
      <c r="K86" s="107">
        <v>10</v>
      </c>
    </row>
    <row r="87" spans="1:11" ht="15.6" x14ac:dyDescent="0.3">
      <c r="A87" s="149"/>
      <c r="B87" s="152"/>
      <c r="C87" s="5">
        <v>2026</v>
      </c>
      <c r="D87" s="34">
        <f t="shared" si="26"/>
        <v>1526.1</v>
      </c>
      <c r="E87" s="5">
        <v>0</v>
      </c>
      <c r="F87" s="108">
        <v>0</v>
      </c>
      <c r="G87" s="108">
        <v>676.1</v>
      </c>
      <c r="H87" s="87">
        <v>0</v>
      </c>
      <c r="I87" s="84">
        <v>850</v>
      </c>
      <c r="J87" s="152"/>
      <c r="K87" s="107">
        <v>10</v>
      </c>
    </row>
    <row r="88" spans="1:11" ht="15.6" x14ac:dyDescent="0.3">
      <c r="A88" s="140" t="s">
        <v>16</v>
      </c>
      <c r="B88" s="141"/>
      <c r="C88" s="37" t="s">
        <v>46</v>
      </c>
      <c r="D88" s="38">
        <f t="shared" si="26"/>
        <v>15197.096510000001</v>
      </c>
      <c r="E88" s="63">
        <f>E89+E90+E91+E92+E93+E94</f>
        <v>0</v>
      </c>
      <c r="F88" s="62">
        <f t="shared" ref="F88:I88" si="27">F89+F90+F91+F92+F93+F94</f>
        <v>6186.90751</v>
      </c>
      <c r="G88" s="62">
        <f>G89+G90+G91+G92+G93+G94</f>
        <v>3304.5890000000004</v>
      </c>
      <c r="H88" s="62">
        <f t="shared" si="27"/>
        <v>0</v>
      </c>
      <c r="I88" s="62">
        <f t="shared" si="27"/>
        <v>5705.6</v>
      </c>
      <c r="J88" s="8"/>
      <c r="K88" s="8"/>
    </row>
    <row r="89" spans="1:11" ht="15.6" x14ac:dyDescent="0.3">
      <c r="A89" s="142"/>
      <c r="B89" s="143"/>
      <c r="C89" s="25">
        <v>2021</v>
      </c>
      <c r="D89" s="38">
        <f t="shared" si="26"/>
        <v>3127.1875100000002</v>
      </c>
      <c r="E89" s="63">
        <f>E75+E82</f>
        <v>0</v>
      </c>
      <c r="F89" s="62">
        <f>F75+F82</f>
        <v>1631.0875100000001</v>
      </c>
      <c r="G89" s="62">
        <f>G75+G82</f>
        <v>646.1</v>
      </c>
      <c r="H89" s="62">
        <f t="shared" ref="H89:I89" si="28">H75+H82</f>
        <v>0</v>
      </c>
      <c r="I89" s="62">
        <f t="shared" si="28"/>
        <v>850</v>
      </c>
      <c r="J89" s="8"/>
      <c r="K89" s="8"/>
    </row>
    <row r="90" spans="1:11" ht="15.6" x14ac:dyDescent="0.3">
      <c r="A90" s="142"/>
      <c r="B90" s="143"/>
      <c r="C90" s="25">
        <v>2022</v>
      </c>
      <c r="D90" s="38">
        <f t="shared" si="26"/>
        <v>3146.0600000000004</v>
      </c>
      <c r="E90" s="63">
        <f>E83+E76</f>
        <v>0</v>
      </c>
      <c r="F90" s="62">
        <f t="shared" ref="F90:I90" si="29">F83+F76</f>
        <v>1547.76</v>
      </c>
      <c r="G90" s="62">
        <f t="shared" si="29"/>
        <v>646.1</v>
      </c>
      <c r="H90" s="62">
        <f t="shared" si="29"/>
        <v>0</v>
      </c>
      <c r="I90" s="62">
        <f t="shared" si="29"/>
        <v>952.2</v>
      </c>
      <c r="J90" s="8"/>
      <c r="K90" s="8"/>
    </row>
    <row r="91" spans="1:11" ht="15.6" x14ac:dyDescent="0.3">
      <c r="A91" s="142"/>
      <c r="B91" s="143"/>
      <c r="C91" s="25">
        <v>2023</v>
      </c>
      <c r="D91" s="38">
        <f t="shared" si="26"/>
        <v>3547.26</v>
      </c>
      <c r="E91" s="63">
        <f>E84+E77</f>
        <v>0</v>
      </c>
      <c r="F91" s="62">
        <f t="shared" ref="F91:I91" si="30">F84+F77</f>
        <v>1547.76</v>
      </c>
      <c r="G91" s="62">
        <f t="shared" si="30"/>
        <v>646.1</v>
      </c>
      <c r="H91" s="62">
        <f t="shared" si="30"/>
        <v>0</v>
      </c>
      <c r="I91" s="62">
        <f t="shared" si="30"/>
        <v>1353.4</v>
      </c>
      <c r="J91" s="8"/>
      <c r="K91" s="8"/>
    </row>
    <row r="92" spans="1:11" ht="15.6" x14ac:dyDescent="0.3">
      <c r="A92" s="142"/>
      <c r="B92" s="143"/>
      <c r="C92" s="25">
        <v>2024</v>
      </c>
      <c r="D92" s="38">
        <f t="shared" si="26"/>
        <v>3010.489</v>
      </c>
      <c r="E92" s="63">
        <f>E85+E78</f>
        <v>0</v>
      </c>
      <c r="F92" s="62">
        <f t="shared" ref="F92" si="31">F85+F78</f>
        <v>1460.3</v>
      </c>
      <c r="G92" s="62">
        <f t="shared" ref="G92:G93" si="32">G85+G78</f>
        <v>700.18900000000008</v>
      </c>
      <c r="H92" s="62">
        <f t="shared" ref="H92:I92" si="33">H85+H78</f>
        <v>0</v>
      </c>
      <c r="I92" s="62">
        <f t="shared" si="33"/>
        <v>850</v>
      </c>
      <c r="J92" s="8"/>
      <c r="K92" s="8"/>
    </row>
    <row r="93" spans="1:11" ht="15.6" x14ac:dyDescent="0.3">
      <c r="A93" s="142"/>
      <c r="B93" s="143"/>
      <c r="C93" s="25">
        <v>2025</v>
      </c>
      <c r="D93" s="38">
        <f t="shared" si="26"/>
        <v>1516.1</v>
      </c>
      <c r="E93" s="63">
        <f>E86+E79</f>
        <v>0</v>
      </c>
      <c r="F93" s="62">
        <f t="shared" ref="F93" si="34">F86+F79</f>
        <v>0</v>
      </c>
      <c r="G93" s="62">
        <f t="shared" si="32"/>
        <v>666.1</v>
      </c>
      <c r="H93" s="62">
        <f t="shared" ref="H93:I93" si="35">H86+H79</f>
        <v>0</v>
      </c>
      <c r="I93" s="62">
        <f t="shared" si="35"/>
        <v>850</v>
      </c>
      <c r="J93" s="27"/>
      <c r="K93" s="27"/>
    </row>
    <row r="94" spans="1:11" ht="15.6" x14ac:dyDescent="0.3">
      <c r="A94" s="144"/>
      <c r="B94" s="145"/>
      <c r="C94" s="25">
        <v>2026</v>
      </c>
      <c r="D94" s="38">
        <f t="shared" si="26"/>
        <v>850</v>
      </c>
      <c r="E94" s="63">
        <f>E87+E80</f>
        <v>0</v>
      </c>
      <c r="F94" s="62">
        <f t="shared" ref="F94" si="36">F87+F80</f>
        <v>0</v>
      </c>
      <c r="G94" s="62">
        <v>0</v>
      </c>
      <c r="H94" s="62">
        <f t="shared" ref="H94:I94" si="37">H87+H80</f>
        <v>0</v>
      </c>
      <c r="I94" s="62">
        <f t="shared" si="37"/>
        <v>850</v>
      </c>
      <c r="J94" s="8"/>
      <c r="K94" s="8"/>
    </row>
    <row r="95" spans="1:11" ht="16.2" x14ac:dyDescent="0.3">
      <c r="A95" s="1"/>
      <c r="B95" s="153" t="s">
        <v>62</v>
      </c>
      <c r="C95" s="153"/>
      <c r="D95" s="153"/>
      <c r="E95" s="153"/>
      <c r="F95" s="153"/>
      <c r="G95" s="153"/>
      <c r="H95" s="153"/>
      <c r="I95" s="153"/>
      <c r="J95" s="153"/>
      <c r="K95" s="153"/>
    </row>
    <row r="96" spans="1:11" ht="27.6" x14ac:dyDescent="0.3">
      <c r="A96" s="147" t="s">
        <v>17</v>
      </c>
      <c r="B96" s="150" t="s">
        <v>130</v>
      </c>
      <c r="C96" s="32" t="s">
        <v>46</v>
      </c>
      <c r="D96" s="36">
        <f>E96+F96+G96+H96+I96</f>
        <v>4860</v>
      </c>
      <c r="E96" s="33">
        <f t="shared" ref="E96" si="38">E97+E98+E99+E100+E101+E102</f>
        <v>0</v>
      </c>
      <c r="F96" s="55">
        <f t="shared" ref="F96" si="39">F97+F98+F99+F100+F101+F102</f>
        <v>3135</v>
      </c>
      <c r="G96" s="53">
        <f>G97+G98+G99+G100+G101+G102</f>
        <v>225</v>
      </c>
      <c r="H96" s="33">
        <f t="shared" ref="H96" si="40">H97+H98+H99+H100+H101+H102</f>
        <v>0</v>
      </c>
      <c r="I96" s="55">
        <f t="shared" ref="I96" si="41">I97+I98+I99+I100+I101+I102</f>
        <v>1500</v>
      </c>
      <c r="J96" s="150" t="s">
        <v>71</v>
      </c>
      <c r="K96" s="68" t="s">
        <v>70</v>
      </c>
    </row>
    <row r="97" spans="1:11" ht="15.6" x14ac:dyDescent="0.3">
      <c r="A97" s="148"/>
      <c r="B97" s="151"/>
      <c r="C97" s="5">
        <v>2021</v>
      </c>
      <c r="D97" s="93">
        <f t="shared" ref="D97:D123" si="42">E97+F97+G97+H97+I97</f>
        <v>2000</v>
      </c>
      <c r="E97" s="5">
        <f t="shared" ref="E97:H97" si="43">E98+E99+E100+E101+E102</f>
        <v>0</v>
      </c>
      <c r="F97" s="84">
        <v>475</v>
      </c>
      <c r="G97" s="85">
        <v>25</v>
      </c>
      <c r="H97" s="5">
        <f t="shared" si="43"/>
        <v>0</v>
      </c>
      <c r="I97" s="86">
        <v>1500</v>
      </c>
      <c r="J97" s="151"/>
      <c r="K97" s="5">
        <v>1</v>
      </c>
    </row>
    <row r="98" spans="1:11" ht="15.6" x14ac:dyDescent="0.3">
      <c r="A98" s="148"/>
      <c r="B98" s="151"/>
      <c r="C98" s="5">
        <v>2022</v>
      </c>
      <c r="D98" s="5">
        <f t="shared" si="42"/>
        <v>0</v>
      </c>
      <c r="E98" s="5">
        <v>0</v>
      </c>
      <c r="F98" s="84">
        <v>0</v>
      </c>
      <c r="G98" s="84">
        <v>0</v>
      </c>
      <c r="H98" s="5">
        <v>0</v>
      </c>
      <c r="I98" s="86">
        <v>0</v>
      </c>
      <c r="J98" s="151"/>
      <c r="K98" s="5">
        <v>0</v>
      </c>
    </row>
    <row r="99" spans="1:11" ht="15.6" x14ac:dyDescent="0.3">
      <c r="A99" s="148"/>
      <c r="B99" s="151"/>
      <c r="C99" s="5">
        <v>2023</v>
      </c>
      <c r="D99" s="34">
        <f>E99+F99+G99+H99+I99</f>
        <v>700</v>
      </c>
      <c r="E99" s="5">
        <v>0</v>
      </c>
      <c r="F99" s="108">
        <v>665</v>
      </c>
      <c r="G99" s="108">
        <v>35</v>
      </c>
      <c r="H99" s="5">
        <v>0</v>
      </c>
      <c r="I99" s="86">
        <v>0</v>
      </c>
      <c r="J99" s="151"/>
      <c r="K99" s="109">
        <v>1</v>
      </c>
    </row>
    <row r="100" spans="1:11" ht="15.6" x14ac:dyDescent="0.3">
      <c r="A100" s="148"/>
      <c r="B100" s="151"/>
      <c r="C100" s="5">
        <v>2024</v>
      </c>
      <c r="D100" s="5">
        <f t="shared" si="42"/>
        <v>720</v>
      </c>
      <c r="E100" s="5">
        <v>0</v>
      </c>
      <c r="F100" s="108">
        <v>665</v>
      </c>
      <c r="G100" s="108">
        <v>55</v>
      </c>
      <c r="H100" s="5">
        <v>0</v>
      </c>
      <c r="I100" s="86">
        <v>0</v>
      </c>
      <c r="J100" s="151"/>
      <c r="K100" s="109">
        <v>1</v>
      </c>
    </row>
    <row r="101" spans="1:11" ht="15.6" x14ac:dyDescent="0.3">
      <c r="A101" s="148"/>
      <c r="B101" s="151"/>
      <c r="C101" s="5">
        <v>2025</v>
      </c>
      <c r="D101" s="5">
        <f t="shared" si="42"/>
        <v>720</v>
      </c>
      <c r="E101" s="5">
        <v>0</v>
      </c>
      <c r="F101" s="108">
        <v>665</v>
      </c>
      <c r="G101" s="108">
        <v>55</v>
      </c>
      <c r="H101" s="5">
        <v>0</v>
      </c>
      <c r="I101" s="86">
        <v>0</v>
      </c>
      <c r="J101" s="151"/>
      <c r="K101" s="109">
        <v>1</v>
      </c>
    </row>
    <row r="102" spans="1:11" ht="15.6" x14ac:dyDescent="0.3">
      <c r="A102" s="149"/>
      <c r="B102" s="152"/>
      <c r="C102" s="5">
        <v>2026</v>
      </c>
      <c r="D102" s="5">
        <f t="shared" si="42"/>
        <v>720</v>
      </c>
      <c r="E102" s="5">
        <v>0</v>
      </c>
      <c r="F102" s="108">
        <v>665</v>
      </c>
      <c r="G102" s="108">
        <v>55</v>
      </c>
      <c r="H102" s="5">
        <v>0</v>
      </c>
      <c r="I102" s="86">
        <v>0</v>
      </c>
      <c r="J102" s="152"/>
      <c r="K102" s="109">
        <v>1</v>
      </c>
    </row>
    <row r="103" spans="1:11" ht="28.2" customHeight="1" x14ac:dyDescent="0.3">
      <c r="A103" s="147" t="s">
        <v>18</v>
      </c>
      <c r="B103" s="184" t="s">
        <v>132</v>
      </c>
      <c r="C103" s="97" t="s">
        <v>46</v>
      </c>
      <c r="D103" s="97"/>
      <c r="E103" s="97"/>
      <c r="F103" s="98"/>
      <c r="G103" s="98"/>
      <c r="H103" s="97"/>
      <c r="I103" s="99"/>
      <c r="J103" s="150" t="s">
        <v>71</v>
      </c>
      <c r="K103" s="109" t="s">
        <v>133</v>
      </c>
    </row>
    <row r="104" spans="1:11" ht="18.600000000000001" customHeight="1" x14ac:dyDescent="0.3">
      <c r="A104" s="148"/>
      <c r="B104" s="151"/>
      <c r="C104" s="5">
        <v>2024</v>
      </c>
      <c r="D104" s="34">
        <f>E104+F104+G104+H104+I104</f>
        <v>300</v>
      </c>
      <c r="E104" s="5">
        <v>0</v>
      </c>
      <c r="F104" s="84">
        <v>0</v>
      </c>
      <c r="G104" s="84">
        <v>300</v>
      </c>
      <c r="H104" s="5">
        <v>0</v>
      </c>
      <c r="I104" s="86">
        <v>0</v>
      </c>
      <c r="J104" s="151"/>
      <c r="K104" s="5">
        <v>1</v>
      </c>
    </row>
    <row r="105" spans="1:11" ht="18.600000000000001" customHeight="1" x14ac:dyDescent="0.3">
      <c r="A105" s="149"/>
      <c r="B105" s="152"/>
      <c r="C105" s="5">
        <v>2025</v>
      </c>
      <c r="D105" s="34">
        <f t="shared" ref="D105" si="44">E105+F105+G105+H105+I105</f>
        <v>0</v>
      </c>
      <c r="E105" s="93">
        <v>0</v>
      </c>
      <c r="F105" s="100">
        <v>0</v>
      </c>
      <c r="G105" s="100">
        <v>0</v>
      </c>
      <c r="H105" s="93">
        <v>0</v>
      </c>
      <c r="I105" s="93">
        <v>0</v>
      </c>
      <c r="J105" s="152"/>
      <c r="K105" s="5">
        <v>0</v>
      </c>
    </row>
    <row r="106" spans="1:11" ht="37.200000000000003" customHeight="1" x14ac:dyDescent="0.3">
      <c r="A106" s="147" t="s">
        <v>58</v>
      </c>
      <c r="B106" s="150" t="s">
        <v>127</v>
      </c>
      <c r="C106" s="97" t="s">
        <v>46</v>
      </c>
      <c r="D106" s="97"/>
      <c r="E106" s="97"/>
      <c r="F106" s="98"/>
      <c r="G106" s="98"/>
      <c r="H106" s="97"/>
      <c r="I106" s="99"/>
      <c r="J106" s="150" t="s">
        <v>124</v>
      </c>
      <c r="K106" s="109" t="s">
        <v>126</v>
      </c>
    </row>
    <row r="107" spans="1:11" ht="25.2" customHeight="1" x14ac:dyDescent="0.3">
      <c r="A107" s="148"/>
      <c r="B107" s="151"/>
      <c r="C107" s="5">
        <v>2023</v>
      </c>
      <c r="D107" s="5"/>
      <c r="E107" s="5"/>
      <c r="F107" s="84"/>
      <c r="G107" s="84"/>
      <c r="H107" s="5"/>
      <c r="I107" s="86"/>
      <c r="J107" s="151"/>
      <c r="K107" s="5"/>
    </row>
    <row r="108" spans="1:11" ht="25.8" customHeight="1" x14ac:dyDescent="0.3">
      <c r="A108" s="149"/>
      <c r="B108" s="152"/>
      <c r="C108" s="5">
        <v>2024</v>
      </c>
      <c r="D108" s="34">
        <f t="shared" si="42"/>
        <v>0</v>
      </c>
      <c r="E108" s="93">
        <v>0</v>
      </c>
      <c r="F108" s="100">
        <v>0</v>
      </c>
      <c r="G108" s="100">
        <v>0</v>
      </c>
      <c r="H108" s="93">
        <v>0</v>
      </c>
      <c r="I108" s="93">
        <v>0</v>
      </c>
      <c r="J108" s="152"/>
      <c r="K108" s="5"/>
    </row>
    <row r="109" spans="1:11" ht="27" customHeight="1" x14ac:dyDescent="0.3">
      <c r="A109" s="147" t="s">
        <v>86</v>
      </c>
      <c r="B109" s="150" t="s">
        <v>128</v>
      </c>
      <c r="C109" s="97" t="s">
        <v>46</v>
      </c>
      <c r="D109" s="34">
        <f t="shared" si="42"/>
        <v>0</v>
      </c>
      <c r="E109" s="93">
        <v>0</v>
      </c>
      <c r="F109" s="100">
        <v>0</v>
      </c>
      <c r="G109" s="100">
        <v>0</v>
      </c>
      <c r="H109" s="93">
        <v>0</v>
      </c>
      <c r="I109" s="93">
        <v>0</v>
      </c>
      <c r="J109" s="150" t="s">
        <v>124</v>
      </c>
      <c r="K109" s="5" t="s">
        <v>126</v>
      </c>
    </row>
    <row r="110" spans="1:11" ht="29.4" customHeight="1" x14ac:dyDescent="0.3">
      <c r="A110" s="148"/>
      <c r="B110" s="151"/>
      <c r="C110" s="5">
        <v>2023</v>
      </c>
      <c r="D110" s="34">
        <f t="shared" si="42"/>
        <v>0</v>
      </c>
      <c r="E110" s="93">
        <v>0</v>
      </c>
      <c r="F110" s="100">
        <v>0</v>
      </c>
      <c r="G110" s="100">
        <v>0</v>
      </c>
      <c r="H110" s="93">
        <v>0</v>
      </c>
      <c r="I110" s="93">
        <v>0</v>
      </c>
      <c r="J110" s="151"/>
      <c r="K110" s="5"/>
    </row>
    <row r="111" spans="1:11" ht="29.4" customHeight="1" x14ac:dyDescent="0.3">
      <c r="A111" s="148"/>
      <c r="B111" s="151"/>
      <c r="C111" s="5">
        <v>2024</v>
      </c>
      <c r="D111" s="34">
        <f t="shared" si="42"/>
        <v>0</v>
      </c>
      <c r="E111" s="93">
        <v>0</v>
      </c>
      <c r="F111" s="100">
        <v>0</v>
      </c>
      <c r="G111" s="100">
        <v>0</v>
      </c>
      <c r="H111" s="93">
        <v>0</v>
      </c>
      <c r="I111" s="93">
        <v>0</v>
      </c>
      <c r="J111" s="151"/>
      <c r="K111" s="5"/>
    </row>
    <row r="112" spans="1:11" ht="29.4" customHeight="1" x14ac:dyDescent="0.3">
      <c r="A112" s="148"/>
      <c r="B112" s="151"/>
      <c r="C112" s="5">
        <v>2025</v>
      </c>
      <c r="D112" s="34">
        <f t="shared" si="42"/>
        <v>0</v>
      </c>
      <c r="E112" s="93">
        <v>0</v>
      </c>
      <c r="F112" s="100">
        <v>0</v>
      </c>
      <c r="G112" s="100">
        <v>0</v>
      </c>
      <c r="H112" s="93">
        <v>0</v>
      </c>
      <c r="I112" s="93">
        <v>0</v>
      </c>
      <c r="J112" s="151"/>
      <c r="K112" s="5"/>
    </row>
    <row r="113" spans="1:11" ht="33" customHeight="1" x14ac:dyDescent="0.3">
      <c r="A113" s="149"/>
      <c r="B113" s="152"/>
      <c r="C113" s="5">
        <v>2026</v>
      </c>
      <c r="D113" s="34">
        <f t="shared" si="42"/>
        <v>0</v>
      </c>
      <c r="E113" s="93">
        <v>0</v>
      </c>
      <c r="F113" s="100">
        <v>0</v>
      </c>
      <c r="G113" s="100">
        <v>0</v>
      </c>
      <c r="H113" s="93">
        <v>0</v>
      </c>
      <c r="I113" s="93">
        <v>0</v>
      </c>
      <c r="J113" s="152"/>
      <c r="K113" s="5"/>
    </row>
    <row r="114" spans="1:11" ht="15.6" x14ac:dyDescent="0.3">
      <c r="A114" s="147" t="s">
        <v>92</v>
      </c>
      <c r="B114" s="150" t="s">
        <v>129</v>
      </c>
      <c r="C114" s="97" t="s">
        <v>46</v>
      </c>
      <c r="D114" s="34">
        <f t="shared" ref="D114:D115" si="45">E114+F114+G114+H114+I114</f>
        <v>0</v>
      </c>
      <c r="E114" s="93">
        <v>0</v>
      </c>
      <c r="F114" s="100">
        <v>0</v>
      </c>
      <c r="G114" s="100">
        <v>0</v>
      </c>
      <c r="H114" s="93">
        <v>0</v>
      </c>
      <c r="I114" s="93">
        <v>0</v>
      </c>
      <c r="J114" s="150" t="s">
        <v>125</v>
      </c>
      <c r="K114" s="5" t="s">
        <v>126</v>
      </c>
    </row>
    <row r="115" spans="1:11" ht="15.6" x14ac:dyDescent="0.3">
      <c r="A115" s="148"/>
      <c r="B115" s="151"/>
      <c r="C115" s="5">
        <v>2023</v>
      </c>
      <c r="D115" s="34">
        <f t="shared" si="45"/>
        <v>0</v>
      </c>
      <c r="E115" s="93">
        <v>0</v>
      </c>
      <c r="F115" s="100">
        <v>0</v>
      </c>
      <c r="G115" s="100">
        <v>0</v>
      </c>
      <c r="H115" s="93">
        <v>0</v>
      </c>
      <c r="I115" s="93">
        <v>0</v>
      </c>
      <c r="J115" s="151"/>
      <c r="K115" s="5"/>
    </row>
    <row r="116" spans="1:11" ht="15.6" x14ac:dyDescent="0.3">
      <c r="A116" s="149"/>
      <c r="B116" s="152"/>
      <c r="C116" s="5">
        <v>2024</v>
      </c>
      <c r="D116" s="34">
        <f t="shared" si="42"/>
        <v>0</v>
      </c>
      <c r="E116" s="93">
        <v>0</v>
      </c>
      <c r="F116" s="100">
        <v>0</v>
      </c>
      <c r="G116" s="100">
        <v>0</v>
      </c>
      <c r="H116" s="93">
        <v>0</v>
      </c>
      <c r="I116" s="93">
        <v>0</v>
      </c>
      <c r="J116" s="152"/>
      <c r="K116" s="5"/>
    </row>
    <row r="117" spans="1:11" ht="15.6" x14ac:dyDescent="0.3">
      <c r="A117" s="140" t="s">
        <v>19</v>
      </c>
      <c r="B117" s="141"/>
      <c r="C117" s="37" t="s">
        <v>46</v>
      </c>
      <c r="D117" s="38">
        <f t="shared" si="42"/>
        <v>5160</v>
      </c>
      <c r="E117" s="25">
        <f>E118+E119+E120+E121+E122+E123</f>
        <v>0</v>
      </c>
      <c r="F117" s="61">
        <f t="shared" ref="F117" si="46">F118+F119+F120+F121+F122+F123</f>
        <v>3135</v>
      </c>
      <c r="G117" s="61">
        <f>G118+G119+G120+G121+G122+G123</f>
        <v>525</v>
      </c>
      <c r="H117" s="25">
        <f t="shared" ref="H117" si="47">H118+H119+H120+H121+H122+H123</f>
        <v>0</v>
      </c>
      <c r="I117" s="61">
        <f t="shared" ref="I117" si="48">I118+I119+I120+I121+I122+I123</f>
        <v>1500</v>
      </c>
      <c r="J117" s="17"/>
      <c r="K117" s="17"/>
    </row>
    <row r="118" spans="1:11" ht="15.6" x14ac:dyDescent="0.3">
      <c r="A118" s="142"/>
      <c r="B118" s="143"/>
      <c r="C118" s="25">
        <v>2021</v>
      </c>
      <c r="D118" s="38">
        <f t="shared" si="42"/>
        <v>2000</v>
      </c>
      <c r="E118" s="16">
        <f t="shared" ref="E118:I119" si="49">E97</f>
        <v>0</v>
      </c>
      <c r="F118" s="61">
        <f t="shared" si="49"/>
        <v>475</v>
      </c>
      <c r="G118" s="61">
        <f t="shared" si="49"/>
        <v>25</v>
      </c>
      <c r="H118" s="25">
        <f t="shared" si="49"/>
        <v>0</v>
      </c>
      <c r="I118" s="61">
        <f t="shared" si="49"/>
        <v>1500</v>
      </c>
      <c r="J118" s="17"/>
      <c r="K118" s="17"/>
    </row>
    <row r="119" spans="1:11" ht="15.6" x14ac:dyDescent="0.3">
      <c r="A119" s="142"/>
      <c r="B119" s="143"/>
      <c r="C119" s="25">
        <v>2022</v>
      </c>
      <c r="D119" s="38">
        <f t="shared" si="42"/>
        <v>0</v>
      </c>
      <c r="E119" s="16">
        <f t="shared" si="49"/>
        <v>0</v>
      </c>
      <c r="F119" s="61">
        <f t="shared" si="49"/>
        <v>0</v>
      </c>
      <c r="G119" s="61">
        <f t="shared" si="49"/>
        <v>0</v>
      </c>
      <c r="H119" s="25">
        <f t="shared" si="49"/>
        <v>0</v>
      </c>
      <c r="I119" s="61">
        <f t="shared" si="49"/>
        <v>0</v>
      </c>
      <c r="J119" s="17"/>
      <c r="K119" s="17"/>
    </row>
    <row r="120" spans="1:11" ht="15.6" x14ac:dyDescent="0.3">
      <c r="A120" s="142"/>
      <c r="B120" s="143"/>
      <c r="C120" s="25">
        <v>2023</v>
      </c>
      <c r="D120" s="38">
        <f t="shared" si="42"/>
        <v>700</v>
      </c>
      <c r="E120" s="110">
        <f>E99+E110+E115</f>
        <v>0</v>
      </c>
      <c r="F120" s="61">
        <f>F99+F110+F115</f>
        <v>665</v>
      </c>
      <c r="G120" s="61">
        <f>G99+G110+G115</f>
        <v>35</v>
      </c>
      <c r="H120" s="110">
        <f>H99+H110+H115</f>
        <v>0</v>
      </c>
      <c r="I120" s="61">
        <f>I99+I110+I115</f>
        <v>0</v>
      </c>
      <c r="J120" s="17"/>
      <c r="K120" s="17"/>
    </row>
    <row r="121" spans="1:11" ht="15.6" x14ac:dyDescent="0.3">
      <c r="A121" s="142"/>
      <c r="B121" s="143"/>
      <c r="C121" s="25">
        <v>2024</v>
      </c>
      <c r="D121" s="38">
        <f t="shared" si="42"/>
        <v>1020</v>
      </c>
      <c r="E121" s="25">
        <f>E100+E104</f>
        <v>0</v>
      </c>
      <c r="F121" s="61">
        <f t="shared" ref="F121:I121" si="50">F100+F104</f>
        <v>665</v>
      </c>
      <c r="G121" s="61">
        <f t="shared" si="50"/>
        <v>355</v>
      </c>
      <c r="H121" s="104">
        <f t="shared" si="50"/>
        <v>0</v>
      </c>
      <c r="I121" s="61">
        <f t="shared" si="50"/>
        <v>0</v>
      </c>
      <c r="J121" s="27"/>
      <c r="K121" s="27"/>
    </row>
    <row r="122" spans="1:11" ht="15.6" x14ac:dyDescent="0.3">
      <c r="A122" s="142"/>
      <c r="B122" s="143"/>
      <c r="C122" s="25">
        <v>2025</v>
      </c>
      <c r="D122" s="38">
        <f t="shared" si="42"/>
        <v>720</v>
      </c>
      <c r="E122" s="16">
        <f t="shared" ref="E122:I123" si="51">E101</f>
        <v>0</v>
      </c>
      <c r="F122" s="61">
        <f t="shared" si="51"/>
        <v>665</v>
      </c>
      <c r="G122" s="61">
        <f t="shared" si="51"/>
        <v>55</v>
      </c>
      <c r="H122" s="25">
        <f t="shared" si="51"/>
        <v>0</v>
      </c>
      <c r="I122" s="61">
        <f t="shared" si="51"/>
        <v>0</v>
      </c>
      <c r="J122" s="17"/>
      <c r="K122" s="17"/>
    </row>
    <row r="123" spans="1:11" ht="15.6" x14ac:dyDescent="0.3">
      <c r="A123" s="144"/>
      <c r="B123" s="145"/>
      <c r="C123" s="25">
        <v>2026</v>
      </c>
      <c r="D123" s="38">
        <f t="shared" si="42"/>
        <v>720</v>
      </c>
      <c r="E123" s="16">
        <f t="shared" si="51"/>
        <v>0</v>
      </c>
      <c r="F123" s="61">
        <f t="shared" si="51"/>
        <v>665</v>
      </c>
      <c r="G123" s="61">
        <f t="shared" si="51"/>
        <v>55</v>
      </c>
      <c r="H123" s="25">
        <f t="shared" si="51"/>
        <v>0</v>
      </c>
      <c r="I123" s="61">
        <f t="shared" si="51"/>
        <v>0</v>
      </c>
      <c r="J123" s="17"/>
      <c r="K123" s="17"/>
    </row>
    <row r="124" spans="1:11" ht="15.6" customHeight="1" x14ac:dyDescent="0.3">
      <c r="A124" s="1"/>
      <c r="B124" s="153" t="s">
        <v>63</v>
      </c>
      <c r="C124" s="153"/>
      <c r="D124" s="153"/>
      <c r="E124" s="153"/>
      <c r="F124" s="153"/>
      <c r="G124" s="153"/>
      <c r="H124" s="153"/>
      <c r="I124" s="153"/>
      <c r="J124" s="153"/>
      <c r="K124" s="153"/>
    </row>
    <row r="125" spans="1:11" ht="90" customHeight="1" x14ac:dyDescent="0.3">
      <c r="A125" s="116" t="s">
        <v>72</v>
      </c>
      <c r="B125" s="116" t="s">
        <v>114</v>
      </c>
      <c r="C125" s="32" t="s">
        <v>46</v>
      </c>
      <c r="D125" s="36">
        <f>E125+F125+G125+H125+I125</f>
        <v>48.36</v>
      </c>
      <c r="E125" s="33">
        <f t="shared" ref="E125" si="52">E126+E127+E128+E129+E130+E131</f>
        <v>0</v>
      </c>
      <c r="F125" s="33">
        <f t="shared" ref="F125" si="53">F126+F127+F128+F129+F130+F131</f>
        <v>38.69</v>
      </c>
      <c r="G125" s="33">
        <f t="shared" ref="G125" si="54">G126+G127+G128+G129+G130+G131</f>
        <v>9.67</v>
      </c>
      <c r="H125" s="33">
        <f t="shared" ref="H125" si="55">H126+H127+H128+H129+H130+H131</f>
        <v>0</v>
      </c>
      <c r="I125" s="33">
        <f t="shared" ref="I125" si="56">I126+I127+I128+I129+I130+I131</f>
        <v>0</v>
      </c>
      <c r="J125" s="116" t="s">
        <v>69</v>
      </c>
      <c r="K125" s="45" t="s">
        <v>80</v>
      </c>
    </row>
    <row r="126" spans="1:11" ht="15.6" customHeight="1" x14ac:dyDescent="0.3">
      <c r="A126" s="117"/>
      <c r="B126" s="117"/>
      <c r="C126" s="5">
        <v>2021</v>
      </c>
      <c r="D126" s="5">
        <f t="shared" ref="D126:D131" si="57">E126+F126+G126+H126+I126</f>
        <v>0</v>
      </c>
      <c r="E126" s="5">
        <v>0</v>
      </c>
      <c r="F126" s="84">
        <v>0</v>
      </c>
      <c r="G126" s="84">
        <v>0</v>
      </c>
      <c r="H126" s="5">
        <v>0</v>
      </c>
      <c r="I126" s="5">
        <v>0</v>
      </c>
      <c r="J126" s="117"/>
      <c r="K126" s="46"/>
    </row>
    <row r="127" spans="1:11" ht="15.6" customHeight="1" x14ac:dyDescent="0.3">
      <c r="A127" s="117"/>
      <c r="B127" s="117"/>
      <c r="C127" s="5">
        <v>2022</v>
      </c>
      <c r="D127" s="5">
        <f t="shared" si="57"/>
        <v>48.36</v>
      </c>
      <c r="E127" s="5">
        <v>0</v>
      </c>
      <c r="F127" s="84">
        <v>38.69</v>
      </c>
      <c r="G127" s="84">
        <v>9.67</v>
      </c>
      <c r="H127" s="5">
        <v>0</v>
      </c>
      <c r="I127" s="5">
        <v>0</v>
      </c>
      <c r="J127" s="117"/>
      <c r="K127" s="103">
        <v>10</v>
      </c>
    </row>
    <row r="128" spans="1:11" ht="15.6" customHeight="1" x14ac:dyDescent="0.3">
      <c r="A128" s="117"/>
      <c r="B128" s="117"/>
      <c r="C128" s="5">
        <v>2023</v>
      </c>
      <c r="D128" s="5">
        <f t="shared" si="57"/>
        <v>0</v>
      </c>
      <c r="E128" s="5">
        <v>0</v>
      </c>
      <c r="F128" s="108">
        <v>0</v>
      </c>
      <c r="G128" s="108">
        <v>0</v>
      </c>
      <c r="H128" s="5">
        <v>0</v>
      </c>
      <c r="I128" s="5">
        <v>0</v>
      </c>
      <c r="J128" s="117"/>
      <c r="K128" s="103">
        <v>0</v>
      </c>
    </row>
    <row r="129" spans="1:11" ht="22.8" customHeight="1" x14ac:dyDescent="0.3">
      <c r="A129" s="117"/>
      <c r="B129" s="117"/>
      <c r="C129" s="5">
        <v>2024</v>
      </c>
      <c r="D129" s="5">
        <f t="shared" si="57"/>
        <v>0</v>
      </c>
      <c r="E129" s="5">
        <v>0</v>
      </c>
      <c r="F129" s="108">
        <v>0</v>
      </c>
      <c r="G129" s="108">
        <v>0</v>
      </c>
      <c r="H129" s="5">
        <v>0</v>
      </c>
      <c r="I129" s="5">
        <v>0</v>
      </c>
      <c r="J129" s="117"/>
      <c r="K129" s="103">
        <v>0</v>
      </c>
    </row>
    <row r="130" spans="1:11" ht="15.6" x14ac:dyDescent="0.3">
      <c r="A130" s="117"/>
      <c r="B130" s="117"/>
      <c r="C130" s="5">
        <v>2025</v>
      </c>
      <c r="D130" s="5">
        <f t="shared" si="57"/>
        <v>0</v>
      </c>
      <c r="E130" s="5">
        <v>0</v>
      </c>
      <c r="F130" s="108">
        <v>0</v>
      </c>
      <c r="G130" s="108">
        <v>0</v>
      </c>
      <c r="H130" s="5">
        <v>0</v>
      </c>
      <c r="I130" s="5">
        <v>0</v>
      </c>
      <c r="J130" s="117"/>
      <c r="K130" s="103">
        <v>20</v>
      </c>
    </row>
    <row r="131" spans="1:11" ht="15.6" customHeight="1" x14ac:dyDescent="0.3">
      <c r="A131" s="118"/>
      <c r="B131" s="118"/>
      <c r="C131" s="5">
        <v>2026</v>
      </c>
      <c r="D131" s="5">
        <f t="shared" si="57"/>
        <v>0</v>
      </c>
      <c r="E131" s="5">
        <v>0</v>
      </c>
      <c r="F131" s="108">
        <v>0</v>
      </c>
      <c r="G131" s="108">
        <v>0</v>
      </c>
      <c r="H131" s="5">
        <v>0</v>
      </c>
      <c r="I131" s="5">
        <v>0</v>
      </c>
      <c r="J131" s="118"/>
      <c r="K131" s="103">
        <v>20</v>
      </c>
    </row>
    <row r="132" spans="1:11" ht="59.4" customHeight="1" x14ac:dyDescent="0.3">
      <c r="A132" s="116" t="s">
        <v>73</v>
      </c>
      <c r="B132" s="116" t="s">
        <v>115</v>
      </c>
      <c r="C132" s="32" t="s">
        <v>46</v>
      </c>
      <c r="D132" s="36">
        <f>E132+F132+G132+H132+I132</f>
        <v>10</v>
      </c>
      <c r="E132" s="33">
        <f t="shared" ref="E132" si="58">E133+E134+E135+E136+E137+E138</f>
        <v>0</v>
      </c>
      <c r="F132" s="33">
        <f t="shared" ref="F132" si="59">F133+F134+F135+F136+F137+F138</f>
        <v>0</v>
      </c>
      <c r="G132" s="33">
        <f t="shared" ref="G132" si="60">G133+G134+G135+G136+G137+G138</f>
        <v>10</v>
      </c>
      <c r="H132" s="33">
        <f t="shared" ref="H132" si="61">H133+H134+H135+H136+H137+H138</f>
        <v>0</v>
      </c>
      <c r="I132" s="33">
        <f t="shared" ref="I132" si="62">I133+I134+I135+I136+I137+I138</f>
        <v>0</v>
      </c>
      <c r="J132" s="116" t="s">
        <v>69</v>
      </c>
      <c r="K132" s="48" t="s">
        <v>96</v>
      </c>
    </row>
    <row r="133" spans="1:11" ht="15.6" customHeight="1" x14ac:dyDescent="0.3">
      <c r="A133" s="117"/>
      <c r="B133" s="117"/>
      <c r="C133" s="5">
        <v>2021</v>
      </c>
      <c r="D133" s="5">
        <f t="shared" ref="D133:D138" si="63">E133+F133+G133+H133+I133</f>
        <v>10</v>
      </c>
      <c r="E133" s="5">
        <v>0</v>
      </c>
      <c r="F133" s="84">
        <v>0</v>
      </c>
      <c r="G133" s="84">
        <v>10</v>
      </c>
      <c r="H133" s="5">
        <v>0</v>
      </c>
      <c r="I133" s="5">
        <v>0</v>
      </c>
      <c r="J133" s="117"/>
      <c r="K133" s="46">
        <v>33</v>
      </c>
    </row>
    <row r="134" spans="1:11" ht="15.6" customHeight="1" x14ac:dyDescent="0.3">
      <c r="A134" s="117"/>
      <c r="B134" s="117"/>
      <c r="C134" s="5">
        <v>2022</v>
      </c>
      <c r="D134" s="5">
        <f t="shared" si="63"/>
        <v>0</v>
      </c>
      <c r="E134" s="5">
        <v>0</v>
      </c>
      <c r="F134" s="84">
        <v>0</v>
      </c>
      <c r="G134" s="84">
        <v>0</v>
      </c>
      <c r="H134" s="5">
        <v>0</v>
      </c>
      <c r="I134" s="5">
        <v>0</v>
      </c>
      <c r="J134" s="117"/>
      <c r="K134" s="46">
        <v>20</v>
      </c>
    </row>
    <row r="135" spans="1:11" ht="15.6" customHeight="1" x14ac:dyDescent="0.3">
      <c r="A135" s="117"/>
      <c r="B135" s="117"/>
      <c r="C135" s="5">
        <v>2023</v>
      </c>
      <c r="D135" s="5">
        <f t="shared" si="63"/>
        <v>0</v>
      </c>
      <c r="E135" s="5">
        <v>0</v>
      </c>
      <c r="F135" s="84">
        <v>0</v>
      </c>
      <c r="G135" s="84">
        <v>0</v>
      </c>
      <c r="H135" s="5">
        <v>0</v>
      </c>
      <c r="I135" s="5">
        <v>0</v>
      </c>
      <c r="J135" s="117"/>
      <c r="K135" s="46">
        <v>20</v>
      </c>
    </row>
    <row r="136" spans="1:11" ht="15.6" x14ac:dyDescent="0.3">
      <c r="A136" s="117"/>
      <c r="B136" s="117"/>
      <c r="C136" s="5">
        <v>2024</v>
      </c>
      <c r="D136" s="5">
        <f t="shared" si="63"/>
        <v>0</v>
      </c>
      <c r="E136" s="5"/>
      <c r="F136" s="84">
        <v>0</v>
      </c>
      <c r="G136" s="84">
        <v>0</v>
      </c>
      <c r="H136" s="5"/>
      <c r="I136" s="5">
        <v>0</v>
      </c>
      <c r="J136" s="117"/>
      <c r="K136" s="46">
        <v>20</v>
      </c>
    </row>
    <row r="137" spans="1:11" ht="15.6" x14ac:dyDescent="0.3">
      <c r="A137" s="117"/>
      <c r="B137" s="117"/>
      <c r="C137" s="5">
        <v>2025</v>
      </c>
      <c r="D137" s="5">
        <f t="shared" si="63"/>
        <v>0</v>
      </c>
      <c r="E137" s="5">
        <v>0</v>
      </c>
      <c r="F137" s="84">
        <v>0</v>
      </c>
      <c r="G137" s="84">
        <v>0</v>
      </c>
      <c r="H137" s="5">
        <v>0</v>
      </c>
      <c r="I137" s="5">
        <v>0</v>
      </c>
      <c r="J137" s="117"/>
      <c r="K137" s="46"/>
    </row>
    <row r="138" spans="1:11" ht="15.6" customHeight="1" x14ac:dyDescent="0.3">
      <c r="A138" s="118"/>
      <c r="B138" s="118"/>
      <c r="C138" s="5">
        <v>2026</v>
      </c>
      <c r="D138" s="5">
        <f t="shared" si="63"/>
        <v>0</v>
      </c>
      <c r="E138" s="5">
        <v>0</v>
      </c>
      <c r="F138" s="84">
        <v>0</v>
      </c>
      <c r="G138" s="84">
        <v>0</v>
      </c>
      <c r="H138" s="5">
        <v>0</v>
      </c>
      <c r="I138" s="5">
        <v>0</v>
      </c>
      <c r="J138" s="118"/>
      <c r="K138" s="46"/>
    </row>
    <row r="139" spans="1:11" ht="36" customHeight="1" x14ac:dyDescent="0.3">
      <c r="A139" s="116" t="s">
        <v>74</v>
      </c>
      <c r="B139" s="116" t="s">
        <v>110</v>
      </c>
      <c r="C139" s="32" t="s">
        <v>46</v>
      </c>
      <c r="D139" s="36">
        <f>E139+F139+G139+H139+I139</f>
        <v>70</v>
      </c>
      <c r="E139" s="33">
        <f t="shared" ref="E139" si="64">E140+E141+E142+E143+E144+E145</f>
        <v>0</v>
      </c>
      <c r="F139" s="33">
        <f t="shared" ref="F139" si="65">F140+F141+F142+F143+F144+F145</f>
        <v>0</v>
      </c>
      <c r="G139" s="33">
        <f t="shared" ref="G139" si="66">G140+G141+G142+G143+G144+G145</f>
        <v>70</v>
      </c>
      <c r="H139" s="33">
        <f t="shared" ref="H139" si="67">H140+H141+H142+H143+H144+H145</f>
        <v>0</v>
      </c>
      <c r="I139" s="33">
        <f t="shared" ref="I139" si="68">I140+I141+I142+I143+I144+I145</f>
        <v>0</v>
      </c>
      <c r="J139" s="116" t="s">
        <v>69</v>
      </c>
      <c r="K139" s="47" t="s">
        <v>100</v>
      </c>
    </row>
    <row r="140" spans="1:11" ht="15.6" customHeight="1" x14ac:dyDescent="0.3">
      <c r="A140" s="117"/>
      <c r="B140" s="117"/>
      <c r="C140" s="5">
        <v>2021</v>
      </c>
      <c r="D140" s="5">
        <f t="shared" ref="D140:D180" si="69">E140+F140+G140+H140+I140</f>
        <v>0</v>
      </c>
      <c r="E140" s="5">
        <v>0</v>
      </c>
      <c r="F140" s="84">
        <v>0</v>
      </c>
      <c r="G140" s="84">
        <v>0</v>
      </c>
      <c r="H140" s="5">
        <v>0</v>
      </c>
      <c r="I140" s="5">
        <v>0</v>
      </c>
      <c r="J140" s="117"/>
      <c r="K140" s="46"/>
    </row>
    <row r="141" spans="1:11" ht="15.6" customHeight="1" x14ac:dyDescent="0.3">
      <c r="A141" s="117"/>
      <c r="B141" s="117"/>
      <c r="C141" s="5">
        <v>2022</v>
      </c>
      <c r="D141" s="5">
        <f t="shared" si="69"/>
        <v>50</v>
      </c>
      <c r="E141" s="5">
        <v>0</v>
      </c>
      <c r="F141" s="84">
        <v>0</v>
      </c>
      <c r="G141" s="84">
        <v>50</v>
      </c>
      <c r="H141" s="5">
        <v>0</v>
      </c>
      <c r="I141" s="5">
        <v>0</v>
      </c>
      <c r="J141" s="117"/>
      <c r="K141" s="46">
        <v>5</v>
      </c>
    </row>
    <row r="142" spans="1:11" ht="15.6" customHeight="1" x14ac:dyDescent="0.3">
      <c r="A142" s="117"/>
      <c r="B142" s="117"/>
      <c r="C142" s="5">
        <v>2023</v>
      </c>
      <c r="D142" s="5">
        <f t="shared" si="69"/>
        <v>0</v>
      </c>
      <c r="E142" s="5">
        <v>0</v>
      </c>
      <c r="F142" s="84">
        <v>0</v>
      </c>
      <c r="G142" s="84">
        <v>0</v>
      </c>
      <c r="H142" s="5">
        <v>0</v>
      </c>
      <c r="I142" s="5">
        <v>0</v>
      </c>
      <c r="J142" s="117"/>
      <c r="K142" s="46">
        <v>0</v>
      </c>
    </row>
    <row r="143" spans="1:11" ht="34.950000000000003" customHeight="1" x14ac:dyDescent="0.3">
      <c r="A143" s="117"/>
      <c r="B143" s="117"/>
      <c r="C143" s="5">
        <v>2024</v>
      </c>
      <c r="D143" s="5">
        <f t="shared" si="69"/>
        <v>10</v>
      </c>
      <c r="E143" s="5">
        <v>0</v>
      </c>
      <c r="F143" s="84">
        <v>0</v>
      </c>
      <c r="G143" s="102">
        <v>10</v>
      </c>
      <c r="H143" s="5">
        <v>0</v>
      </c>
      <c r="I143" s="5">
        <v>0</v>
      </c>
      <c r="J143" s="117"/>
      <c r="K143" s="46">
        <v>5</v>
      </c>
    </row>
    <row r="144" spans="1:11" ht="15.6" x14ac:dyDescent="0.3">
      <c r="A144" s="117"/>
      <c r="B144" s="117"/>
      <c r="C144" s="5">
        <v>2025</v>
      </c>
      <c r="D144" s="5">
        <f t="shared" si="69"/>
        <v>10</v>
      </c>
      <c r="E144" s="5">
        <v>0</v>
      </c>
      <c r="F144" s="84">
        <v>0</v>
      </c>
      <c r="G144" s="102">
        <v>10</v>
      </c>
      <c r="H144" s="5">
        <v>0</v>
      </c>
      <c r="I144" s="5">
        <v>0</v>
      </c>
      <c r="J144" s="117"/>
      <c r="K144" s="46">
        <v>5</v>
      </c>
    </row>
    <row r="145" spans="1:11" ht="15.6" x14ac:dyDescent="0.3">
      <c r="A145" s="118"/>
      <c r="B145" s="118"/>
      <c r="C145" s="5">
        <v>2026</v>
      </c>
      <c r="D145" s="5">
        <f t="shared" si="69"/>
        <v>0</v>
      </c>
      <c r="E145" s="5">
        <v>0</v>
      </c>
      <c r="F145" s="84">
        <v>0</v>
      </c>
      <c r="G145" s="102">
        <v>0</v>
      </c>
      <c r="H145" s="5">
        <v>0</v>
      </c>
      <c r="I145" s="5">
        <v>0</v>
      </c>
      <c r="J145" s="118"/>
      <c r="K145" s="46"/>
    </row>
    <row r="146" spans="1:11" ht="36.6" x14ac:dyDescent="0.3">
      <c r="A146" s="116" t="s">
        <v>81</v>
      </c>
      <c r="B146" s="116" t="s">
        <v>98</v>
      </c>
      <c r="C146" s="32" t="s">
        <v>46</v>
      </c>
      <c r="D146" s="36">
        <f>E146+F146+G146+H146+I146</f>
        <v>2813.3</v>
      </c>
      <c r="E146" s="33">
        <f t="shared" ref="E146:I146" si="70">E147+E148+E149+E150+E151+E152</f>
        <v>0</v>
      </c>
      <c r="F146" s="33">
        <f t="shared" si="70"/>
        <v>0</v>
      </c>
      <c r="G146" s="33">
        <f t="shared" si="70"/>
        <v>2813.3</v>
      </c>
      <c r="H146" s="33">
        <f t="shared" si="70"/>
        <v>0</v>
      </c>
      <c r="I146" s="33">
        <f t="shared" si="70"/>
        <v>0</v>
      </c>
      <c r="J146" s="116" t="s">
        <v>71</v>
      </c>
      <c r="K146" s="47" t="s">
        <v>101</v>
      </c>
    </row>
    <row r="147" spans="1:11" ht="15.6" x14ac:dyDescent="0.3">
      <c r="A147" s="117"/>
      <c r="B147" s="117"/>
      <c r="C147" s="5">
        <v>2021</v>
      </c>
      <c r="D147" s="5">
        <f t="shared" ref="D147:D159" si="71">E147+F147+G147+H147+I147</f>
        <v>1435.71</v>
      </c>
      <c r="E147" s="5">
        <v>0</v>
      </c>
      <c r="F147" s="84"/>
      <c r="G147" s="88">
        <v>1435.71</v>
      </c>
      <c r="H147" s="5">
        <v>0</v>
      </c>
      <c r="I147" s="5">
        <v>0</v>
      </c>
      <c r="J147" s="117"/>
      <c r="K147" s="49">
        <v>1</v>
      </c>
    </row>
    <row r="148" spans="1:11" ht="15.6" x14ac:dyDescent="0.3">
      <c r="A148" s="117"/>
      <c r="B148" s="117"/>
      <c r="C148" s="5">
        <v>2022</v>
      </c>
      <c r="D148" s="5">
        <f t="shared" si="71"/>
        <v>1377.59</v>
      </c>
      <c r="E148" s="5">
        <v>0</v>
      </c>
      <c r="F148" s="84"/>
      <c r="G148" s="84">
        <v>1377.59</v>
      </c>
      <c r="H148" s="5">
        <v>0</v>
      </c>
      <c r="I148" s="5">
        <v>0</v>
      </c>
      <c r="J148" s="117"/>
      <c r="K148" s="49">
        <v>1</v>
      </c>
    </row>
    <row r="149" spans="1:11" ht="15.6" x14ac:dyDescent="0.3">
      <c r="A149" s="117"/>
      <c r="B149" s="117"/>
      <c r="C149" s="5">
        <v>2023</v>
      </c>
      <c r="D149" s="5">
        <f t="shared" si="71"/>
        <v>0</v>
      </c>
      <c r="E149" s="5">
        <v>0</v>
      </c>
      <c r="F149" s="84"/>
      <c r="G149" s="84"/>
      <c r="H149" s="5">
        <v>0</v>
      </c>
      <c r="I149" s="5">
        <v>0</v>
      </c>
      <c r="J149" s="117"/>
      <c r="K149" s="49"/>
    </row>
    <row r="150" spans="1:11" ht="21" customHeight="1" x14ac:dyDescent="0.3">
      <c r="A150" s="117"/>
      <c r="B150" s="117"/>
      <c r="C150" s="5">
        <v>2024</v>
      </c>
      <c r="D150" s="5">
        <f t="shared" si="71"/>
        <v>0</v>
      </c>
      <c r="E150" s="5">
        <v>0</v>
      </c>
      <c r="F150" s="84"/>
      <c r="G150" s="84"/>
      <c r="H150" s="5">
        <v>0</v>
      </c>
      <c r="I150" s="5">
        <v>0</v>
      </c>
      <c r="J150" s="117"/>
      <c r="K150" s="49"/>
    </row>
    <row r="151" spans="1:11" ht="15.6" x14ac:dyDescent="0.3">
      <c r="A151" s="117"/>
      <c r="B151" s="117"/>
      <c r="C151" s="5">
        <v>2025</v>
      </c>
      <c r="D151" s="5">
        <f t="shared" si="71"/>
        <v>0</v>
      </c>
      <c r="E151" s="5">
        <v>0</v>
      </c>
      <c r="F151" s="84"/>
      <c r="G151" s="84"/>
      <c r="H151" s="5">
        <v>0</v>
      </c>
      <c r="I151" s="5">
        <v>0</v>
      </c>
      <c r="J151" s="117"/>
      <c r="K151" s="49"/>
    </row>
    <row r="152" spans="1:11" ht="15.6" x14ac:dyDescent="0.3">
      <c r="A152" s="118"/>
      <c r="B152" s="118"/>
      <c r="C152" s="5">
        <v>2026</v>
      </c>
      <c r="D152" s="5">
        <f t="shared" si="71"/>
        <v>0</v>
      </c>
      <c r="E152" s="5">
        <v>0</v>
      </c>
      <c r="F152" s="84"/>
      <c r="G152" s="84"/>
      <c r="H152" s="5">
        <v>0</v>
      </c>
      <c r="I152" s="5">
        <v>0</v>
      </c>
      <c r="J152" s="118"/>
      <c r="K152" s="49"/>
    </row>
    <row r="153" spans="1:11" ht="39.6" customHeight="1" x14ac:dyDescent="0.3">
      <c r="A153" s="116" t="s">
        <v>83</v>
      </c>
      <c r="B153" s="116" t="s">
        <v>123</v>
      </c>
      <c r="C153" s="32" t="s">
        <v>46</v>
      </c>
      <c r="D153" s="36">
        <f>E153+F153+G153+H153+I153</f>
        <v>1747.21</v>
      </c>
      <c r="E153" s="33">
        <f t="shared" ref="E153:I153" si="72">E154+E155+E156+E157+E158+E159</f>
        <v>0</v>
      </c>
      <c r="F153" s="33">
        <f t="shared" si="72"/>
        <v>0</v>
      </c>
      <c r="G153" s="33">
        <f t="shared" si="72"/>
        <v>1747.21</v>
      </c>
      <c r="H153" s="33">
        <f t="shared" si="72"/>
        <v>0</v>
      </c>
      <c r="I153" s="33">
        <f t="shared" si="72"/>
        <v>0</v>
      </c>
      <c r="J153" s="51"/>
      <c r="K153" s="47" t="s">
        <v>101</v>
      </c>
    </row>
    <row r="154" spans="1:11" ht="15.6" x14ac:dyDescent="0.3">
      <c r="A154" s="117"/>
      <c r="B154" s="117"/>
      <c r="C154" s="5">
        <v>2021</v>
      </c>
      <c r="D154" s="5">
        <f t="shared" si="71"/>
        <v>0</v>
      </c>
      <c r="E154" s="5"/>
      <c r="F154" s="84"/>
      <c r="G154" s="84">
        <v>0</v>
      </c>
      <c r="H154" s="5"/>
      <c r="I154" s="5"/>
      <c r="J154" s="51"/>
      <c r="K154" s="52"/>
    </row>
    <row r="155" spans="1:11" ht="15.6" x14ac:dyDescent="0.3">
      <c r="A155" s="117"/>
      <c r="B155" s="117"/>
      <c r="C155" s="5">
        <v>2022</v>
      </c>
      <c r="D155" s="5">
        <f t="shared" si="71"/>
        <v>1747.21</v>
      </c>
      <c r="E155" s="5"/>
      <c r="F155" s="84"/>
      <c r="G155" s="84">
        <v>1747.21</v>
      </c>
      <c r="H155" s="5"/>
      <c r="I155" s="5"/>
      <c r="J155" s="51"/>
      <c r="K155" s="52">
        <v>1</v>
      </c>
    </row>
    <row r="156" spans="1:11" ht="15.6" x14ac:dyDescent="0.3">
      <c r="A156" s="117"/>
      <c r="B156" s="117"/>
      <c r="C156" s="5">
        <v>2023</v>
      </c>
      <c r="D156" s="5">
        <f t="shared" si="71"/>
        <v>0</v>
      </c>
      <c r="E156" s="5"/>
      <c r="F156" s="84"/>
      <c r="G156" s="84"/>
      <c r="H156" s="5"/>
      <c r="I156" s="5"/>
      <c r="J156" s="51"/>
      <c r="K156" s="52"/>
    </row>
    <row r="157" spans="1:11" ht="19.2" customHeight="1" x14ac:dyDescent="0.3">
      <c r="A157" s="117"/>
      <c r="B157" s="117"/>
      <c r="C157" s="5">
        <v>2024</v>
      </c>
      <c r="D157" s="5">
        <f t="shared" si="71"/>
        <v>0</v>
      </c>
      <c r="E157" s="5"/>
      <c r="F157" s="84"/>
      <c r="G157" s="84"/>
      <c r="H157" s="5"/>
      <c r="I157" s="5"/>
      <c r="J157" s="51"/>
      <c r="K157" s="52"/>
    </row>
    <row r="158" spans="1:11" ht="15.6" x14ac:dyDescent="0.3">
      <c r="A158" s="117"/>
      <c r="B158" s="117"/>
      <c r="C158" s="5">
        <v>2025</v>
      </c>
      <c r="D158" s="5">
        <f t="shared" si="71"/>
        <v>0</v>
      </c>
      <c r="E158" s="5"/>
      <c r="F158" s="84"/>
      <c r="G158" s="84"/>
      <c r="H158" s="5"/>
      <c r="I158" s="5"/>
      <c r="J158" s="51"/>
      <c r="K158" s="52"/>
    </row>
    <row r="159" spans="1:11" ht="22.2" customHeight="1" x14ac:dyDescent="0.3">
      <c r="A159" s="118"/>
      <c r="B159" s="118"/>
      <c r="C159" s="5">
        <v>2026</v>
      </c>
      <c r="D159" s="5">
        <f t="shared" si="71"/>
        <v>0</v>
      </c>
      <c r="E159" s="5"/>
      <c r="F159" s="84"/>
      <c r="G159" s="84"/>
      <c r="H159" s="5"/>
      <c r="I159" s="5"/>
      <c r="J159" s="51"/>
      <c r="K159" s="52"/>
    </row>
    <row r="160" spans="1:11" ht="24.6" x14ac:dyDescent="0.3">
      <c r="A160" s="116" t="s">
        <v>95</v>
      </c>
      <c r="B160" s="116" t="s">
        <v>97</v>
      </c>
      <c r="C160" s="32" t="s">
        <v>46</v>
      </c>
      <c r="D160" s="36">
        <f>E160+F160+G160+H160+I160</f>
        <v>2061.44</v>
      </c>
      <c r="E160" s="55">
        <f t="shared" ref="E160:I160" si="73">E161+E162+E163+E164+E165+E166</f>
        <v>0</v>
      </c>
      <c r="F160" s="55">
        <f t="shared" si="73"/>
        <v>0</v>
      </c>
      <c r="G160" s="55">
        <f t="shared" si="73"/>
        <v>2061.44</v>
      </c>
      <c r="H160" s="55">
        <f t="shared" si="73"/>
        <v>0</v>
      </c>
      <c r="I160" s="55">
        <f t="shared" si="73"/>
        <v>0</v>
      </c>
      <c r="J160" s="116" t="s">
        <v>71</v>
      </c>
      <c r="K160" s="47" t="s">
        <v>82</v>
      </c>
    </row>
    <row r="161" spans="1:11" ht="15.6" x14ac:dyDescent="0.3">
      <c r="A161" s="117"/>
      <c r="B161" s="117"/>
      <c r="C161" s="5">
        <v>2021</v>
      </c>
      <c r="D161" s="93">
        <f t="shared" ref="D161:D166" si="74">E161+F161+G161+H161+I161</f>
        <v>249</v>
      </c>
      <c r="E161" s="93">
        <v>0</v>
      </c>
      <c r="F161" s="86"/>
      <c r="G161" s="86">
        <v>249</v>
      </c>
      <c r="H161" s="93">
        <v>0</v>
      </c>
      <c r="I161" s="93">
        <v>0</v>
      </c>
      <c r="J161" s="117"/>
      <c r="K161" s="56">
        <v>1</v>
      </c>
    </row>
    <row r="162" spans="1:11" ht="15.6" x14ac:dyDescent="0.3">
      <c r="A162" s="117"/>
      <c r="B162" s="117"/>
      <c r="C162" s="5">
        <v>2022</v>
      </c>
      <c r="D162" s="93">
        <f t="shared" si="74"/>
        <v>300</v>
      </c>
      <c r="E162" s="93">
        <v>0</v>
      </c>
      <c r="F162" s="86"/>
      <c r="G162" s="86">
        <v>300</v>
      </c>
      <c r="H162" s="93">
        <v>0</v>
      </c>
      <c r="I162" s="93">
        <v>0</v>
      </c>
      <c r="J162" s="117"/>
      <c r="K162" s="54">
        <v>1</v>
      </c>
    </row>
    <row r="163" spans="1:11" ht="15.6" x14ac:dyDescent="0.3">
      <c r="A163" s="117"/>
      <c r="B163" s="117"/>
      <c r="C163" s="5">
        <v>2023</v>
      </c>
      <c r="D163" s="93">
        <f t="shared" si="74"/>
        <v>312.44</v>
      </c>
      <c r="E163" s="93">
        <v>0</v>
      </c>
      <c r="F163" s="86"/>
      <c r="G163" s="111">
        <v>312.44</v>
      </c>
      <c r="H163" s="93">
        <v>0</v>
      </c>
      <c r="I163" s="93">
        <v>0</v>
      </c>
      <c r="J163" s="117"/>
      <c r="K163" s="54">
        <v>1</v>
      </c>
    </row>
    <row r="164" spans="1:11" ht="15.6" x14ac:dyDescent="0.3">
      <c r="A164" s="117"/>
      <c r="B164" s="117"/>
      <c r="C164" s="5">
        <v>2024</v>
      </c>
      <c r="D164" s="93">
        <f t="shared" si="74"/>
        <v>400</v>
      </c>
      <c r="E164" s="93">
        <v>0</v>
      </c>
      <c r="F164" s="86"/>
      <c r="G164" s="111">
        <v>400</v>
      </c>
      <c r="H164" s="93">
        <v>0</v>
      </c>
      <c r="I164" s="93">
        <v>0</v>
      </c>
      <c r="J164" s="117"/>
      <c r="K164" s="54">
        <v>1</v>
      </c>
    </row>
    <row r="165" spans="1:11" ht="15.6" x14ac:dyDescent="0.3">
      <c r="A165" s="117"/>
      <c r="B165" s="117"/>
      <c r="C165" s="5">
        <v>2025</v>
      </c>
      <c r="D165" s="93">
        <f t="shared" si="74"/>
        <v>400</v>
      </c>
      <c r="E165" s="93">
        <v>0</v>
      </c>
      <c r="F165" s="86"/>
      <c r="G165" s="111">
        <v>400</v>
      </c>
      <c r="H165" s="93">
        <v>0</v>
      </c>
      <c r="I165" s="93">
        <v>0</v>
      </c>
      <c r="J165" s="117"/>
      <c r="K165" s="54">
        <v>1</v>
      </c>
    </row>
    <row r="166" spans="1:11" ht="15.6" x14ac:dyDescent="0.3">
      <c r="A166" s="118"/>
      <c r="B166" s="118"/>
      <c r="C166" s="5">
        <v>2026</v>
      </c>
      <c r="D166" s="93">
        <f t="shared" si="74"/>
        <v>400</v>
      </c>
      <c r="E166" s="93">
        <v>0</v>
      </c>
      <c r="F166" s="86"/>
      <c r="G166" s="111">
        <v>400</v>
      </c>
      <c r="H166" s="93">
        <v>0</v>
      </c>
      <c r="I166" s="93">
        <v>0</v>
      </c>
      <c r="J166" s="118"/>
      <c r="K166" s="54">
        <v>1</v>
      </c>
    </row>
    <row r="167" spans="1:11" ht="15.6" x14ac:dyDescent="0.3">
      <c r="A167" s="140" t="s">
        <v>41</v>
      </c>
      <c r="B167" s="141"/>
      <c r="C167" s="37" t="s">
        <v>46</v>
      </c>
      <c r="D167" s="38">
        <f>E167+F167+G167+H167+I167</f>
        <v>6750.3099999999995</v>
      </c>
      <c r="E167" s="61">
        <f>E168+E169+E170+E171+E172+E173</f>
        <v>0</v>
      </c>
      <c r="F167" s="61">
        <f>F168+F169+F170+F171+F172+F173</f>
        <v>38.69</v>
      </c>
      <c r="G167" s="61">
        <f>G168+G169+G170+G171+G172+G173</f>
        <v>6711.62</v>
      </c>
      <c r="H167" s="61">
        <f t="shared" ref="H167" si="75">H168+H169+H170+H171+H172+H173</f>
        <v>0</v>
      </c>
      <c r="I167" s="61">
        <f t="shared" ref="I167" si="76">I168+I169+I170+I171+I172+I173</f>
        <v>0</v>
      </c>
      <c r="J167" s="17"/>
      <c r="K167" s="17"/>
    </row>
    <row r="168" spans="1:11" ht="15.6" customHeight="1" x14ac:dyDescent="0.3">
      <c r="A168" s="142"/>
      <c r="B168" s="143"/>
      <c r="C168" s="25">
        <v>2021</v>
      </c>
      <c r="D168" s="38">
        <f t="shared" ref="D168:D173" si="77">D140+D133+D126+D147+D154+D161</f>
        <v>1694.71</v>
      </c>
      <c r="E168" s="61">
        <f t="shared" ref="E168:E173" si="78">E140+E133+E126</f>
        <v>0</v>
      </c>
      <c r="F168" s="61">
        <f t="shared" ref="F168:F173" si="79">F140+F133+F126+F147+F161</f>
        <v>0</v>
      </c>
      <c r="G168" s="61">
        <f t="shared" ref="G168:G173" si="80">G140+G133+G126+G147+G154+G161</f>
        <v>1694.71</v>
      </c>
      <c r="H168" s="61">
        <f t="shared" ref="H168:I168" si="81">H140+H133+H126</f>
        <v>0</v>
      </c>
      <c r="I168" s="61">
        <f t="shared" si="81"/>
        <v>0</v>
      </c>
      <c r="J168" s="17"/>
      <c r="K168" s="17"/>
    </row>
    <row r="169" spans="1:11" ht="15.6" x14ac:dyDescent="0.3">
      <c r="A169" s="142"/>
      <c r="B169" s="143"/>
      <c r="C169" s="25">
        <v>2022</v>
      </c>
      <c r="D169" s="38">
        <f t="shared" si="77"/>
        <v>3523.16</v>
      </c>
      <c r="E169" s="61">
        <f t="shared" si="78"/>
        <v>0</v>
      </c>
      <c r="F169" s="61">
        <f t="shared" si="79"/>
        <v>38.69</v>
      </c>
      <c r="G169" s="61">
        <f>G141+G134+G127+G148+G155+G162</f>
        <v>3484.4700000000003</v>
      </c>
      <c r="H169" s="61">
        <f t="shared" ref="H169:I169" si="82">H141+H134+H127</f>
        <v>0</v>
      </c>
      <c r="I169" s="61">
        <f t="shared" si="82"/>
        <v>0</v>
      </c>
      <c r="J169" s="17"/>
      <c r="K169" s="17"/>
    </row>
    <row r="170" spans="1:11" ht="15.6" x14ac:dyDescent="0.3">
      <c r="A170" s="142"/>
      <c r="B170" s="143"/>
      <c r="C170" s="25">
        <v>2023</v>
      </c>
      <c r="D170" s="38">
        <f t="shared" si="77"/>
        <v>312.44</v>
      </c>
      <c r="E170" s="61">
        <f t="shared" si="78"/>
        <v>0</v>
      </c>
      <c r="F170" s="61">
        <f t="shared" si="79"/>
        <v>0</v>
      </c>
      <c r="G170" s="61">
        <f t="shared" si="80"/>
        <v>312.44</v>
      </c>
      <c r="H170" s="61">
        <f t="shared" ref="H170:I170" si="83">H142+H135+H128</f>
        <v>0</v>
      </c>
      <c r="I170" s="61">
        <f t="shared" si="83"/>
        <v>0</v>
      </c>
      <c r="J170" s="17"/>
      <c r="K170" s="17"/>
    </row>
    <row r="171" spans="1:11" ht="15.6" x14ac:dyDescent="0.3">
      <c r="A171" s="142"/>
      <c r="B171" s="143"/>
      <c r="C171" s="25">
        <v>2024</v>
      </c>
      <c r="D171" s="38">
        <f t="shared" si="77"/>
        <v>410</v>
      </c>
      <c r="E171" s="61">
        <f t="shared" si="78"/>
        <v>0</v>
      </c>
      <c r="F171" s="61">
        <f t="shared" si="79"/>
        <v>0</v>
      </c>
      <c r="G171" s="61">
        <f t="shared" si="80"/>
        <v>410</v>
      </c>
      <c r="H171" s="61">
        <f t="shared" ref="H171:I171" si="84">H143+H136+H129</f>
        <v>0</v>
      </c>
      <c r="I171" s="61">
        <f t="shared" si="84"/>
        <v>0</v>
      </c>
      <c r="J171" s="27"/>
      <c r="K171" s="27"/>
    </row>
    <row r="172" spans="1:11" ht="15.6" x14ac:dyDescent="0.3">
      <c r="A172" s="142"/>
      <c r="B172" s="143"/>
      <c r="C172" s="25">
        <v>2025</v>
      </c>
      <c r="D172" s="38">
        <f t="shared" si="77"/>
        <v>410</v>
      </c>
      <c r="E172" s="61">
        <f t="shared" si="78"/>
        <v>0</v>
      </c>
      <c r="F172" s="61">
        <f t="shared" si="79"/>
        <v>0</v>
      </c>
      <c r="G172" s="61">
        <f t="shared" si="80"/>
        <v>410</v>
      </c>
      <c r="H172" s="61">
        <f t="shared" ref="H172:I172" si="85">H144+H137+H130</f>
        <v>0</v>
      </c>
      <c r="I172" s="61">
        <f t="shared" si="85"/>
        <v>0</v>
      </c>
      <c r="J172" s="17"/>
      <c r="K172" s="17"/>
    </row>
    <row r="173" spans="1:11" ht="15.6" x14ac:dyDescent="0.3">
      <c r="A173" s="144"/>
      <c r="B173" s="145"/>
      <c r="C173" s="25">
        <v>2026</v>
      </c>
      <c r="D173" s="38">
        <f t="shared" si="77"/>
        <v>400</v>
      </c>
      <c r="E173" s="61">
        <f t="shared" si="78"/>
        <v>0</v>
      </c>
      <c r="F173" s="61">
        <f t="shared" si="79"/>
        <v>0</v>
      </c>
      <c r="G173" s="61">
        <f t="shared" si="80"/>
        <v>400</v>
      </c>
      <c r="H173" s="61">
        <f t="shared" ref="H173:I173" si="86">H145+H138+H131</f>
        <v>0</v>
      </c>
      <c r="I173" s="61">
        <f t="shared" si="86"/>
        <v>0</v>
      </c>
      <c r="J173" s="17"/>
      <c r="K173" s="17"/>
    </row>
    <row r="174" spans="1:11" ht="15.6" x14ac:dyDescent="0.3">
      <c r="A174" s="129" t="s">
        <v>42</v>
      </c>
      <c r="B174" s="130"/>
      <c r="C174" s="28" t="s">
        <v>39</v>
      </c>
      <c r="D174" s="39">
        <f>E174+F174+G174+H174+I174</f>
        <v>27107.406510000001</v>
      </c>
      <c r="E174" s="58">
        <f>E175+E176+E177+E178+E179+E180</f>
        <v>0</v>
      </c>
      <c r="F174" s="58">
        <f t="shared" ref="F174" si="87">F175+F176+F177+F178+F179+F180</f>
        <v>9360.5975099999996</v>
      </c>
      <c r="G174" s="58">
        <f>G175+G176+G177+G178+G179+G180</f>
        <v>10541.209000000001</v>
      </c>
      <c r="H174" s="58">
        <f t="shared" ref="H174" si="88">H175+H176+H177+H178+H179+H180</f>
        <v>0</v>
      </c>
      <c r="I174" s="58">
        <f t="shared" ref="I174" si="89">I175+I176+I177+I178+I179+I180</f>
        <v>7205.6</v>
      </c>
      <c r="J174" s="29"/>
      <c r="K174" s="29"/>
    </row>
    <row r="175" spans="1:11" ht="17.399999999999999" customHeight="1" x14ac:dyDescent="0.3">
      <c r="A175" s="131"/>
      <c r="B175" s="132"/>
      <c r="C175" s="28">
        <v>2021</v>
      </c>
      <c r="D175" s="39">
        <f>E175+F175+G175+H175+I175</f>
        <v>6821.8975100000007</v>
      </c>
      <c r="E175" s="59">
        <f t="shared" ref="E175:I180" si="90">E168+E118+E89</f>
        <v>0</v>
      </c>
      <c r="F175" s="59">
        <f t="shared" si="90"/>
        <v>2106.0875100000003</v>
      </c>
      <c r="G175" s="59">
        <f t="shared" si="90"/>
        <v>2365.81</v>
      </c>
      <c r="H175" s="59">
        <f t="shared" si="90"/>
        <v>0</v>
      </c>
      <c r="I175" s="59">
        <f t="shared" si="90"/>
        <v>2350</v>
      </c>
      <c r="J175" s="29"/>
      <c r="K175" s="29"/>
    </row>
    <row r="176" spans="1:11" ht="15.6" x14ac:dyDescent="0.3">
      <c r="A176" s="131"/>
      <c r="B176" s="132"/>
      <c r="C176" s="28">
        <v>2022</v>
      </c>
      <c r="D176" s="39">
        <f t="shared" si="69"/>
        <v>6669.22</v>
      </c>
      <c r="E176" s="59">
        <f t="shared" si="90"/>
        <v>0</v>
      </c>
      <c r="F176" s="59">
        <f t="shared" si="90"/>
        <v>1586.45</v>
      </c>
      <c r="G176" s="59">
        <f t="shared" si="90"/>
        <v>4130.5700000000006</v>
      </c>
      <c r="H176" s="59">
        <f t="shared" si="90"/>
        <v>0</v>
      </c>
      <c r="I176" s="59">
        <f t="shared" si="90"/>
        <v>952.2</v>
      </c>
      <c r="J176" s="29"/>
      <c r="K176" s="29"/>
    </row>
    <row r="177" spans="1:11" ht="15.6" x14ac:dyDescent="0.3">
      <c r="A177" s="131"/>
      <c r="B177" s="132"/>
      <c r="C177" s="28">
        <v>2023</v>
      </c>
      <c r="D177" s="39">
        <f t="shared" si="69"/>
        <v>4559.7000000000007</v>
      </c>
      <c r="E177" s="59">
        <f t="shared" si="90"/>
        <v>0</v>
      </c>
      <c r="F177" s="59">
        <f t="shared" si="90"/>
        <v>2212.7600000000002</v>
      </c>
      <c r="G177" s="59">
        <f t="shared" si="90"/>
        <v>993.54</v>
      </c>
      <c r="H177" s="59">
        <f t="shared" si="90"/>
        <v>0</v>
      </c>
      <c r="I177" s="59">
        <f t="shared" si="90"/>
        <v>1353.4</v>
      </c>
      <c r="J177" s="29"/>
      <c r="K177" s="29"/>
    </row>
    <row r="178" spans="1:11" ht="15.6" x14ac:dyDescent="0.3">
      <c r="A178" s="131"/>
      <c r="B178" s="132"/>
      <c r="C178" s="28">
        <v>2024</v>
      </c>
      <c r="D178" s="39">
        <f t="shared" si="69"/>
        <v>4440.4890000000005</v>
      </c>
      <c r="E178" s="59">
        <f t="shared" si="90"/>
        <v>0</v>
      </c>
      <c r="F178" s="59">
        <f t="shared" si="90"/>
        <v>2125.3000000000002</v>
      </c>
      <c r="G178" s="59">
        <f t="shared" si="90"/>
        <v>1465.1890000000001</v>
      </c>
      <c r="H178" s="59">
        <f t="shared" si="90"/>
        <v>0</v>
      </c>
      <c r="I178" s="59">
        <f t="shared" si="90"/>
        <v>850</v>
      </c>
      <c r="J178" s="29"/>
      <c r="K178" s="29"/>
    </row>
    <row r="179" spans="1:11" ht="15.6" x14ac:dyDescent="0.3">
      <c r="A179" s="131"/>
      <c r="B179" s="132"/>
      <c r="C179" s="28">
        <v>2025</v>
      </c>
      <c r="D179" s="39">
        <f t="shared" si="69"/>
        <v>2646.1</v>
      </c>
      <c r="E179" s="59">
        <f t="shared" si="90"/>
        <v>0</v>
      </c>
      <c r="F179" s="59">
        <f t="shared" si="90"/>
        <v>665</v>
      </c>
      <c r="G179" s="59">
        <f t="shared" si="90"/>
        <v>1131.0999999999999</v>
      </c>
      <c r="H179" s="59">
        <f t="shared" si="90"/>
        <v>0</v>
      </c>
      <c r="I179" s="59">
        <f t="shared" si="90"/>
        <v>850</v>
      </c>
      <c r="J179" s="29"/>
      <c r="K179" s="29"/>
    </row>
    <row r="180" spans="1:11" ht="15.6" x14ac:dyDescent="0.3">
      <c r="A180" s="133"/>
      <c r="B180" s="134"/>
      <c r="C180" s="28">
        <v>2026</v>
      </c>
      <c r="D180" s="39">
        <f t="shared" si="69"/>
        <v>1970</v>
      </c>
      <c r="E180" s="59">
        <f t="shared" si="90"/>
        <v>0</v>
      </c>
      <c r="F180" s="59">
        <f t="shared" si="90"/>
        <v>665</v>
      </c>
      <c r="G180" s="59">
        <f t="shared" si="90"/>
        <v>455</v>
      </c>
      <c r="H180" s="59">
        <f t="shared" si="90"/>
        <v>0</v>
      </c>
      <c r="I180" s="59">
        <f t="shared" si="90"/>
        <v>850</v>
      </c>
      <c r="J180" s="30"/>
      <c r="K180" s="30"/>
    </row>
    <row r="181" spans="1:11" ht="22.2" customHeight="1" x14ac:dyDescent="0.3">
      <c r="A181" s="174" t="s">
        <v>66</v>
      </c>
      <c r="B181" s="175"/>
      <c r="C181" s="175"/>
      <c r="D181" s="175"/>
      <c r="E181" s="175"/>
      <c r="F181" s="175"/>
      <c r="G181" s="175"/>
      <c r="H181" s="175"/>
      <c r="I181" s="175"/>
      <c r="J181" s="175"/>
      <c r="K181" s="176"/>
    </row>
    <row r="182" spans="1:11" ht="20.399999999999999" customHeight="1" x14ac:dyDescent="0.3">
      <c r="A182" s="181" t="s">
        <v>43</v>
      </c>
      <c r="B182" s="182"/>
      <c r="C182" s="182"/>
      <c r="D182" s="182"/>
      <c r="E182" s="182"/>
      <c r="F182" s="182"/>
      <c r="G182" s="182"/>
      <c r="H182" s="182"/>
      <c r="I182" s="182"/>
      <c r="J182" s="182"/>
      <c r="K182" s="183"/>
    </row>
    <row r="183" spans="1:11" ht="16.2" x14ac:dyDescent="0.3">
      <c r="A183" s="2">
        <v>3</v>
      </c>
      <c r="B183" s="180" t="s">
        <v>44</v>
      </c>
      <c r="C183" s="180"/>
      <c r="D183" s="180"/>
      <c r="E183" s="180"/>
      <c r="F183" s="180"/>
      <c r="G183" s="180"/>
      <c r="H183" s="180"/>
      <c r="I183" s="180"/>
      <c r="J183" s="180"/>
      <c r="K183" s="180"/>
    </row>
    <row r="184" spans="1:11" ht="31.2" x14ac:dyDescent="0.3">
      <c r="A184" s="24" t="s">
        <v>22</v>
      </c>
      <c r="B184" s="9" t="s">
        <v>47</v>
      </c>
      <c r="C184" s="19" t="s">
        <v>29</v>
      </c>
      <c r="D184" s="5" t="s">
        <v>12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126" t="s">
        <v>121</v>
      </c>
      <c r="K184" s="11" t="s">
        <v>48</v>
      </c>
    </row>
    <row r="185" spans="1:11" ht="62.4" x14ac:dyDescent="0.3">
      <c r="A185" s="11" t="s">
        <v>23</v>
      </c>
      <c r="B185" s="11" t="s">
        <v>49</v>
      </c>
      <c r="C185" s="19" t="s">
        <v>29</v>
      </c>
      <c r="D185" s="5" t="s">
        <v>12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127"/>
      <c r="K185" s="11" t="s">
        <v>50</v>
      </c>
    </row>
    <row r="186" spans="1:11" ht="46.8" x14ac:dyDescent="0.3">
      <c r="A186" s="11" t="s">
        <v>14</v>
      </c>
      <c r="B186" s="11" t="s">
        <v>51</v>
      </c>
      <c r="C186" s="19" t="s">
        <v>29</v>
      </c>
      <c r="D186" s="5" t="s">
        <v>12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127"/>
      <c r="K186" s="11" t="s">
        <v>52</v>
      </c>
    </row>
    <row r="187" spans="1:11" ht="62.4" x14ac:dyDescent="0.3">
      <c r="A187" s="26" t="s">
        <v>15</v>
      </c>
      <c r="B187" s="18" t="s">
        <v>53</v>
      </c>
      <c r="C187" s="19" t="s">
        <v>29</v>
      </c>
      <c r="D187" s="5" t="s">
        <v>12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128"/>
      <c r="K187" s="11" t="s">
        <v>54</v>
      </c>
    </row>
    <row r="188" spans="1:11" ht="15.6" x14ac:dyDescent="0.3">
      <c r="A188" s="140" t="s">
        <v>16</v>
      </c>
      <c r="B188" s="141"/>
      <c r="C188" s="22" t="s">
        <v>46</v>
      </c>
      <c r="D188" s="22">
        <f>D189+D190+D191+D192+D194</f>
        <v>0</v>
      </c>
      <c r="E188" s="22">
        <v>0</v>
      </c>
      <c r="F188" s="22">
        <f t="shared" ref="F188" si="91">F189+F190+F191+F192+F194</f>
        <v>0</v>
      </c>
      <c r="G188" s="22">
        <f t="shared" ref="G188" si="92">G189+G190+G191+G192+G194</f>
        <v>0</v>
      </c>
      <c r="H188" s="22">
        <f t="shared" ref="H188" si="93">H189+H190+H191+H192+H194</f>
        <v>0</v>
      </c>
      <c r="I188" s="22">
        <f t="shared" ref="I188" si="94">I189+I190+I191+I192+I194</f>
        <v>0</v>
      </c>
      <c r="J188" s="21"/>
      <c r="K188" s="21"/>
    </row>
    <row r="189" spans="1:11" ht="15.6" x14ac:dyDescent="0.3">
      <c r="A189" s="142"/>
      <c r="B189" s="143"/>
      <c r="C189" s="22">
        <v>2021</v>
      </c>
      <c r="D189" s="22">
        <f t="shared" ref="D189:D194" si="95">E189+F189+G189+H189+I189</f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1"/>
      <c r="K189" s="21"/>
    </row>
    <row r="190" spans="1:11" ht="15.6" x14ac:dyDescent="0.3">
      <c r="A190" s="142"/>
      <c r="B190" s="143"/>
      <c r="C190" s="22">
        <v>2022</v>
      </c>
      <c r="D190" s="22">
        <f t="shared" si="95"/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1"/>
      <c r="K190" s="21"/>
    </row>
    <row r="191" spans="1:11" ht="15.6" x14ac:dyDescent="0.3">
      <c r="A191" s="142"/>
      <c r="B191" s="143"/>
      <c r="C191" s="22">
        <v>2023</v>
      </c>
      <c r="D191" s="22">
        <f t="shared" si="95"/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1"/>
      <c r="K191" s="21"/>
    </row>
    <row r="192" spans="1:11" ht="15.6" x14ac:dyDescent="0.3">
      <c r="A192" s="142"/>
      <c r="B192" s="143"/>
      <c r="C192" s="22">
        <v>2024</v>
      </c>
      <c r="D192" s="22">
        <f t="shared" si="95"/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1"/>
      <c r="K192" s="21"/>
    </row>
    <row r="193" spans="1:11" ht="18" customHeight="1" x14ac:dyDescent="0.3">
      <c r="A193" s="142"/>
      <c r="B193" s="143"/>
      <c r="C193" s="22">
        <v>2025</v>
      </c>
      <c r="D193" s="22">
        <f t="shared" si="95"/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1"/>
      <c r="K193" s="21"/>
    </row>
    <row r="194" spans="1:11" ht="16.8" customHeight="1" x14ac:dyDescent="0.3">
      <c r="A194" s="144"/>
      <c r="B194" s="145"/>
      <c r="C194" s="22">
        <v>2026</v>
      </c>
      <c r="D194" s="22">
        <f t="shared" si="95"/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1"/>
      <c r="K194" s="21"/>
    </row>
    <row r="195" spans="1:11" ht="16.2" x14ac:dyDescent="0.3">
      <c r="A195" s="2">
        <v>4</v>
      </c>
      <c r="B195" s="180" t="s">
        <v>45</v>
      </c>
      <c r="C195" s="180"/>
      <c r="D195" s="180"/>
      <c r="E195" s="180"/>
      <c r="F195" s="180"/>
      <c r="G195" s="180"/>
      <c r="H195" s="180"/>
      <c r="I195" s="180"/>
      <c r="J195" s="180"/>
      <c r="K195" s="180"/>
    </row>
    <row r="196" spans="1:11" ht="78" x14ac:dyDescent="0.3">
      <c r="A196" s="11" t="s">
        <v>17</v>
      </c>
      <c r="B196" s="23" t="s">
        <v>57</v>
      </c>
      <c r="C196" s="10" t="s">
        <v>11</v>
      </c>
      <c r="D196" s="5" t="s">
        <v>12</v>
      </c>
      <c r="E196" s="5">
        <f t="shared" ref="E196" si="96">E203+E204+E205+E206+E207</f>
        <v>0</v>
      </c>
      <c r="F196" s="5">
        <v>0</v>
      </c>
      <c r="G196" s="5">
        <v>0</v>
      </c>
      <c r="H196" s="5">
        <v>0</v>
      </c>
      <c r="I196" s="5">
        <v>0</v>
      </c>
      <c r="J196" s="23" t="s">
        <v>13</v>
      </c>
      <c r="K196" s="11" t="s">
        <v>59</v>
      </c>
    </row>
    <row r="197" spans="1:11" ht="31.2" x14ac:dyDescent="0.3">
      <c r="A197" s="126" t="s">
        <v>18</v>
      </c>
      <c r="B197" s="126" t="s">
        <v>135</v>
      </c>
      <c r="C197" s="23" t="s">
        <v>46</v>
      </c>
      <c r="D197" s="5">
        <f>E197+F197+G197+H197+I197</f>
        <v>165.9</v>
      </c>
      <c r="E197" s="5">
        <f>E198+E199+E200+E201+E202+E203</f>
        <v>0</v>
      </c>
      <c r="F197" s="5">
        <f t="shared" ref="F197:I197" si="97">F198+F199+F200+F201+F202+F203</f>
        <v>95.9</v>
      </c>
      <c r="G197" s="5">
        <f t="shared" si="97"/>
        <v>70</v>
      </c>
      <c r="H197" s="5">
        <f t="shared" si="97"/>
        <v>0</v>
      </c>
      <c r="I197" s="5">
        <f t="shared" si="97"/>
        <v>0</v>
      </c>
      <c r="J197" s="126" t="s">
        <v>122</v>
      </c>
      <c r="K197" s="11" t="s">
        <v>55</v>
      </c>
    </row>
    <row r="198" spans="1:11" ht="15.6" x14ac:dyDescent="0.3">
      <c r="A198" s="127"/>
      <c r="B198" s="127"/>
      <c r="C198" s="23">
        <v>2021</v>
      </c>
      <c r="D198" s="5">
        <f t="shared" ref="D198:D203" si="98">E198+F198+G198+H198+I198</f>
        <v>0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127"/>
      <c r="K198" s="11">
        <v>0</v>
      </c>
    </row>
    <row r="199" spans="1:11" ht="15.6" x14ac:dyDescent="0.3">
      <c r="A199" s="127"/>
      <c r="B199" s="127"/>
      <c r="C199" s="23">
        <v>2022</v>
      </c>
      <c r="D199" s="5">
        <f t="shared" si="98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127"/>
      <c r="K199" s="11">
        <v>0</v>
      </c>
    </row>
    <row r="200" spans="1:11" ht="15.6" x14ac:dyDescent="0.3">
      <c r="A200" s="127"/>
      <c r="B200" s="127"/>
      <c r="C200" s="23">
        <v>2023</v>
      </c>
      <c r="D200" s="5">
        <f t="shared" si="98"/>
        <v>105.9</v>
      </c>
      <c r="E200" s="5">
        <v>0</v>
      </c>
      <c r="F200" s="5">
        <v>95.9</v>
      </c>
      <c r="G200" s="106">
        <v>10</v>
      </c>
      <c r="H200" s="5">
        <v>0</v>
      </c>
      <c r="I200" s="5">
        <v>0</v>
      </c>
      <c r="J200" s="127"/>
      <c r="K200" s="11">
        <v>44</v>
      </c>
    </row>
    <row r="201" spans="1:11" ht="24" customHeight="1" x14ac:dyDescent="0.3">
      <c r="A201" s="127"/>
      <c r="B201" s="127"/>
      <c r="C201" s="23">
        <v>2024</v>
      </c>
      <c r="D201" s="5">
        <f t="shared" si="98"/>
        <v>20</v>
      </c>
      <c r="E201" s="5">
        <v>0</v>
      </c>
      <c r="F201" s="5">
        <v>0</v>
      </c>
      <c r="G201" s="5">
        <v>20</v>
      </c>
      <c r="H201" s="5">
        <v>0</v>
      </c>
      <c r="I201" s="5">
        <v>0</v>
      </c>
      <c r="J201" s="127"/>
      <c r="K201" s="11">
        <v>0</v>
      </c>
    </row>
    <row r="202" spans="1:11" ht="15.6" x14ac:dyDescent="0.3">
      <c r="A202" s="127"/>
      <c r="B202" s="127"/>
      <c r="C202" s="23">
        <v>2025</v>
      </c>
      <c r="D202" s="5">
        <f t="shared" si="98"/>
        <v>20</v>
      </c>
      <c r="E202" s="5">
        <v>0</v>
      </c>
      <c r="F202" s="5">
        <v>0</v>
      </c>
      <c r="G202" s="5">
        <v>20</v>
      </c>
      <c r="H202" s="5">
        <v>0</v>
      </c>
      <c r="I202" s="5">
        <v>0</v>
      </c>
      <c r="J202" s="127"/>
      <c r="K202" s="11">
        <v>0</v>
      </c>
    </row>
    <row r="203" spans="1:11" ht="15.6" x14ac:dyDescent="0.3">
      <c r="A203" s="128"/>
      <c r="B203" s="128"/>
      <c r="C203" s="10">
        <v>2026</v>
      </c>
      <c r="D203" s="5">
        <f t="shared" si="98"/>
        <v>20</v>
      </c>
      <c r="E203" s="5">
        <v>0</v>
      </c>
      <c r="F203" s="5">
        <v>0</v>
      </c>
      <c r="G203" s="5">
        <v>20</v>
      </c>
      <c r="H203" s="5">
        <v>0</v>
      </c>
      <c r="I203" s="5">
        <v>0</v>
      </c>
      <c r="J203" s="128"/>
      <c r="K203" s="11">
        <v>0</v>
      </c>
    </row>
    <row r="204" spans="1:11" ht="31.2" x14ac:dyDescent="0.3">
      <c r="A204" s="126" t="s">
        <v>58</v>
      </c>
      <c r="B204" s="126" t="s">
        <v>134</v>
      </c>
      <c r="C204" s="23" t="s">
        <v>46</v>
      </c>
      <c r="D204" s="5">
        <f t="shared" ref="D204:D210" si="99">E204+F204+G204+H204+I204</f>
        <v>1163.42</v>
      </c>
      <c r="E204" s="5">
        <f>E205+E206+E207+E208+E209+E210</f>
        <v>0</v>
      </c>
      <c r="F204" s="5">
        <f t="shared" ref="F204:I204" si="100">F205+F206+F207+F208+F209+F210</f>
        <v>1105.25</v>
      </c>
      <c r="G204" s="5">
        <f t="shared" si="100"/>
        <v>58.17</v>
      </c>
      <c r="H204" s="5">
        <f t="shared" si="100"/>
        <v>0</v>
      </c>
      <c r="I204" s="5">
        <f t="shared" si="100"/>
        <v>0</v>
      </c>
      <c r="J204" s="126" t="s">
        <v>13</v>
      </c>
      <c r="K204" s="11" t="s">
        <v>89</v>
      </c>
    </row>
    <row r="205" spans="1:11" ht="15.6" x14ac:dyDescent="0.3">
      <c r="A205" s="127"/>
      <c r="B205" s="127"/>
      <c r="C205" s="10">
        <v>2021</v>
      </c>
      <c r="D205" s="5">
        <f t="shared" si="99"/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127"/>
      <c r="K205" s="11">
        <v>0</v>
      </c>
    </row>
    <row r="206" spans="1:11" ht="15.6" x14ac:dyDescent="0.3">
      <c r="A206" s="127"/>
      <c r="B206" s="127"/>
      <c r="C206" s="10">
        <v>2022</v>
      </c>
      <c r="D206" s="5">
        <f t="shared" si="99"/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127"/>
      <c r="K206" s="11"/>
    </row>
    <row r="207" spans="1:11" ht="15.6" x14ac:dyDescent="0.3">
      <c r="A207" s="127"/>
      <c r="B207" s="127"/>
      <c r="C207" s="10">
        <v>2023</v>
      </c>
      <c r="D207" s="5">
        <f t="shared" si="99"/>
        <v>1163.42</v>
      </c>
      <c r="E207" s="5">
        <v>0</v>
      </c>
      <c r="F207" s="5">
        <v>1105.25</v>
      </c>
      <c r="G207" s="5">
        <v>58.17</v>
      </c>
      <c r="H207" s="5">
        <v>0</v>
      </c>
      <c r="I207" s="5">
        <v>0</v>
      </c>
      <c r="J207" s="127"/>
      <c r="K207" s="11">
        <v>1</v>
      </c>
    </row>
    <row r="208" spans="1:11" ht="21" customHeight="1" x14ac:dyDescent="0.3">
      <c r="A208" s="127"/>
      <c r="B208" s="127"/>
      <c r="C208" s="10">
        <v>2024</v>
      </c>
      <c r="D208" s="5">
        <f t="shared" si="99"/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127"/>
      <c r="K208" s="11"/>
    </row>
    <row r="209" spans="1:11" ht="15.6" x14ac:dyDescent="0.3">
      <c r="A209" s="127"/>
      <c r="B209" s="127"/>
      <c r="C209" s="10">
        <v>2025</v>
      </c>
      <c r="D209" s="5">
        <f t="shared" si="99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127"/>
      <c r="K209" s="11"/>
    </row>
    <row r="210" spans="1:11" ht="15.6" x14ac:dyDescent="0.3">
      <c r="A210" s="128"/>
      <c r="B210" s="128"/>
      <c r="C210" s="10">
        <v>2026</v>
      </c>
      <c r="D210" s="5">
        <f t="shared" si="99"/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127"/>
      <c r="K210" s="11"/>
    </row>
    <row r="211" spans="1:11" ht="41.4" x14ac:dyDescent="0.3">
      <c r="A211" s="126" t="s">
        <v>86</v>
      </c>
      <c r="B211" s="126" t="s">
        <v>90</v>
      </c>
      <c r="C211" s="23" t="s">
        <v>46</v>
      </c>
      <c r="D211" s="5">
        <f t="shared" ref="D211:D217" si="101">E211+F211+G211+H211+I211</f>
        <v>4.8600000000000003</v>
      </c>
      <c r="E211" s="5">
        <f>E212+E213+E214+E215+E216+E217</f>
        <v>0</v>
      </c>
      <c r="F211" s="5">
        <f t="shared" ref="F211:I211" si="102">F212+F213+F214+F215+F216+F217</f>
        <v>0</v>
      </c>
      <c r="G211" s="5">
        <f t="shared" si="102"/>
        <v>4.8600000000000003</v>
      </c>
      <c r="H211" s="5">
        <f t="shared" si="102"/>
        <v>0</v>
      </c>
      <c r="I211" s="5">
        <f t="shared" si="102"/>
        <v>0</v>
      </c>
      <c r="J211" s="127"/>
      <c r="K211" s="96" t="s">
        <v>91</v>
      </c>
    </row>
    <row r="212" spans="1:11" ht="15.6" x14ac:dyDescent="0.3">
      <c r="A212" s="127"/>
      <c r="B212" s="127"/>
      <c r="C212" s="23">
        <v>2021</v>
      </c>
      <c r="D212" s="5">
        <f t="shared" si="101"/>
        <v>4.8600000000000003</v>
      </c>
      <c r="E212" s="5">
        <v>0</v>
      </c>
      <c r="F212" s="5">
        <v>0</v>
      </c>
      <c r="G212" s="5">
        <v>4.8600000000000003</v>
      </c>
      <c r="H212" s="5">
        <v>0</v>
      </c>
      <c r="I212" s="5">
        <v>0</v>
      </c>
      <c r="J212" s="127"/>
      <c r="K212" s="11">
        <v>0</v>
      </c>
    </row>
    <row r="213" spans="1:11" ht="15.6" x14ac:dyDescent="0.3">
      <c r="A213" s="127"/>
      <c r="B213" s="127"/>
      <c r="C213" s="23">
        <v>2022</v>
      </c>
      <c r="D213" s="5">
        <f t="shared" si="101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127"/>
      <c r="K213" s="11"/>
    </row>
    <row r="214" spans="1:11" ht="15.6" x14ac:dyDescent="0.3">
      <c r="A214" s="127"/>
      <c r="B214" s="127"/>
      <c r="C214" s="23">
        <v>2023</v>
      </c>
      <c r="D214" s="5">
        <f t="shared" si="101"/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127"/>
      <c r="K214" s="11"/>
    </row>
    <row r="215" spans="1:11" ht="29.4" customHeight="1" x14ac:dyDescent="0.3">
      <c r="A215" s="127"/>
      <c r="B215" s="127"/>
      <c r="C215" s="23">
        <v>2024</v>
      </c>
      <c r="D215" s="5">
        <f t="shared" si="101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127"/>
      <c r="K215" s="11"/>
    </row>
    <row r="216" spans="1:11" ht="15.6" x14ac:dyDescent="0.3">
      <c r="A216" s="127"/>
      <c r="B216" s="127"/>
      <c r="C216" s="23">
        <v>2025</v>
      </c>
      <c r="D216" s="5">
        <f t="shared" si="101"/>
        <v>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127"/>
      <c r="K216" s="11"/>
    </row>
    <row r="217" spans="1:11" ht="15.6" x14ac:dyDescent="0.3">
      <c r="A217" s="128"/>
      <c r="B217" s="128"/>
      <c r="C217" s="23">
        <v>2026</v>
      </c>
      <c r="D217" s="5">
        <f t="shared" si="101"/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127"/>
      <c r="K217" s="11"/>
    </row>
    <row r="218" spans="1:11" ht="27.6" x14ac:dyDescent="0.3">
      <c r="A218" s="126" t="s">
        <v>92</v>
      </c>
      <c r="B218" s="126" t="s">
        <v>93</v>
      </c>
      <c r="C218" s="23" t="s">
        <v>46</v>
      </c>
      <c r="D218" s="5">
        <f t="shared" ref="D218:D224" si="103">E218+F218+G218+H218+I218</f>
        <v>0</v>
      </c>
      <c r="E218" s="5">
        <f>E219+E220+E221+E222+E223+E224</f>
        <v>0</v>
      </c>
      <c r="F218" s="5">
        <f t="shared" ref="F218:I218" si="104">F219+F220+F221+F222+F223+F224</f>
        <v>0</v>
      </c>
      <c r="G218" s="5">
        <f t="shared" si="104"/>
        <v>0</v>
      </c>
      <c r="H218" s="5">
        <f t="shared" si="104"/>
        <v>0</v>
      </c>
      <c r="I218" s="5">
        <f t="shared" si="104"/>
        <v>0</v>
      </c>
      <c r="J218" s="127"/>
      <c r="K218" s="96" t="s">
        <v>94</v>
      </c>
    </row>
    <row r="219" spans="1:11" ht="15.6" x14ac:dyDescent="0.3">
      <c r="A219" s="127"/>
      <c r="B219" s="127"/>
      <c r="C219" s="23">
        <v>2021</v>
      </c>
      <c r="D219" s="5">
        <f t="shared" si="103"/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127"/>
      <c r="K219" s="11">
        <v>0</v>
      </c>
    </row>
    <row r="220" spans="1:11" ht="15.6" x14ac:dyDescent="0.3">
      <c r="A220" s="127"/>
      <c r="B220" s="127"/>
      <c r="C220" s="23">
        <v>2022</v>
      </c>
      <c r="D220" s="5">
        <f t="shared" si="103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127"/>
      <c r="K220" s="11"/>
    </row>
    <row r="221" spans="1:11" ht="15.6" x14ac:dyDescent="0.3">
      <c r="A221" s="127"/>
      <c r="B221" s="127"/>
      <c r="C221" s="23">
        <v>2023</v>
      </c>
      <c r="D221" s="5">
        <f t="shared" si="103"/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127"/>
      <c r="K221" s="11"/>
    </row>
    <row r="222" spans="1:11" ht="15.6" x14ac:dyDescent="0.3">
      <c r="A222" s="127"/>
      <c r="B222" s="127"/>
      <c r="C222" s="23">
        <v>2024</v>
      </c>
      <c r="D222" s="5">
        <f t="shared" si="103"/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127"/>
      <c r="K222" s="11"/>
    </row>
    <row r="223" spans="1:11" ht="15.6" x14ac:dyDescent="0.3">
      <c r="A223" s="127"/>
      <c r="B223" s="127"/>
      <c r="C223" s="23">
        <v>2025</v>
      </c>
      <c r="D223" s="5">
        <f t="shared" si="103"/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127"/>
      <c r="K223" s="11"/>
    </row>
    <row r="224" spans="1:11" ht="15.6" x14ac:dyDescent="0.3">
      <c r="A224" s="128"/>
      <c r="B224" s="128"/>
      <c r="C224" s="23">
        <v>2026</v>
      </c>
      <c r="D224" s="5">
        <f t="shared" si="103"/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128"/>
      <c r="K224" s="11"/>
    </row>
    <row r="225" spans="1:11" ht="15.6" x14ac:dyDescent="0.3">
      <c r="A225" s="140" t="s">
        <v>19</v>
      </c>
      <c r="B225" s="141"/>
      <c r="C225" s="22" t="s">
        <v>46</v>
      </c>
      <c r="D225" s="22">
        <f>E225+F225+G225+H225+I225</f>
        <v>1334.18</v>
      </c>
      <c r="E225" s="22">
        <f>E226+E227+E228+E229+E230+E231</f>
        <v>0</v>
      </c>
      <c r="F225" s="22">
        <f t="shared" ref="F225:I225" si="105">F226+F227+F228+F229+F230+F231</f>
        <v>1201.1500000000001</v>
      </c>
      <c r="G225" s="22">
        <f t="shared" si="105"/>
        <v>133.03</v>
      </c>
      <c r="H225" s="22">
        <f t="shared" si="105"/>
        <v>0</v>
      </c>
      <c r="I225" s="22">
        <f t="shared" si="105"/>
        <v>0</v>
      </c>
      <c r="J225" s="113"/>
      <c r="K225" s="113"/>
    </row>
    <row r="226" spans="1:11" ht="15.6" x14ac:dyDescent="0.3">
      <c r="A226" s="142"/>
      <c r="B226" s="143"/>
      <c r="C226" s="22">
        <v>2021</v>
      </c>
      <c r="D226" s="22">
        <f t="shared" ref="D226:D238" si="106">E226+F226+G226+H226+I226</f>
        <v>4.8600000000000003</v>
      </c>
      <c r="E226" s="22">
        <f t="shared" ref="E226:I231" si="107">E205+E198+E212+E219</f>
        <v>0</v>
      </c>
      <c r="F226" s="50">
        <f t="shared" si="107"/>
        <v>0</v>
      </c>
      <c r="G226" s="50">
        <f t="shared" si="107"/>
        <v>4.8600000000000003</v>
      </c>
      <c r="H226" s="50">
        <f t="shared" si="107"/>
        <v>0</v>
      </c>
      <c r="I226" s="50">
        <f t="shared" si="107"/>
        <v>0</v>
      </c>
      <c r="J226" s="113"/>
      <c r="K226" s="113"/>
    </row>
    <row r="227" spans="1:11" ht="15.6" x14ac:dyDescent="0.3">
      <c r="A227" s="142"/>
      <c r="B227" s="143"/>
      <c r="C227" s="22">
        <v>2022</v>
      </c>
      <c r="D227" s="22">
        <f t="shared" si="106"/>
        <v>0</v>
      </c>
      <c r="E227" s="50">
        <f t="shared" si="107"/>
        <v>0</v>
      </c>
      <c r="F227" s="50">
        <f t="shared" si="107"/>
        <v>0</v>
      </c>
      <c r="G227" s="50">
        <f t="shared" si="107"/>
        <v>0</v>
      </c>
      <c r="H227" s="50">
        <f t="shared" si="107"/>
        <v>0</v>
      </c>
      <c r="I227" s="50">
        <f t="shared" si="107"/>
        <v>0</v>
      </c>
      <c r="J227" s="113"/>
      <c r="K227" s="113"/>
    </row>
    <row r="228" spans="1:11" ht="15.6" x14ac:dyDescent="0.3">
      <c r="A228" s="142"/>
      <c r="B228" s="143"/>
      <c r="C228" s="22">
        <v>2023</v>
      </c>
      <c r="D228" s="22">
        <f t="shared" si="106"/>
        <v>1269.3200000000002</v>
      </c>
      <c r="E228" s="50">
        <f t="shared" si="107"/>
        <v>0</v>
      </c>
      <c r="F228" s="50">
        <f t="shared" si="107"/>
        <v>1201.1500000000001</v>
      </c>
      <c r="G228" s="50">
        <f t="shared" si="107"/>
        <v>68.17</v>
      </c>
      <c r="H228" s="50">
        <f t="shared" si="107"/>
        <v>0</v>
      </c>
      <c r="I228" s="50">
        <f t="shared" si="107"/>
        <v>0</v>
      </c>
      <c r="J228" s="113"/>
      <c r="K228" s="113"/>
    </row>
    <row r="229" spans="1:11" ht="15.6" x14ac:dyDescent="0.3">
      <c r="A229" s="142"/>
      <c r="B229" s="143"/>
      <c r="C229" s="22">
        <v>2024</v>
      </c>
      <c r="D229" s="22">
        <f t="shared" si="106"/>
        <v>20</v>
      </c>
      <c r="E229" s="50">
        <f t="shared" si="107"/>
        <v>0</v>
      </c>
      <c r="F229" s="50">
        <f t="shared" si="107"/>
        <v>0</v>
      </c>
      <c r="G229" s="50">
        <f t="shared" si="107"/>
        <v>20</v>
      </c>
      <c r="H229" s="50">
        <f t="shared" si="107"/>
        <v>0</v>
      </c>
      <c r="I229" s="50">
        <f t="shared" si="107"/>
        <v>0</v>
      </c>
      <c r="J229" s="113"/>
      <c r="K229" s="113"/>
    </row>
    <row r="230" spans="1:11" ht="15.6" x14ac:dyDescent="0.3">
      <c r="A230" s="142"/>
      <c r="B230" s="143"/>
      <c r="C230" s="22">
        <v>2025</v>
      </c>
      <c r="D230" s="22">
        <f t="shared" si="106"/>
        <v>20</v>
      </c>
      <c r="E230" s="50">
        <f t="shared" si="107"/>
        <v>0</v>
      </c>
      <c r="F230" s="50">
        <f t="shared" si="107"/>
        <v>0</v>
      </c>
      <c r="G230" s="50">
        <f t="shared" si="107"/>
        <v>20</v>
      </c>
      <c r="H230" s="50">
        <f t="shared" si="107"/>
        <v>0</v>
      </c>
      <c r="I230" s="50">
        <f t="shared" si="107"/>
        <v>0</v>
      </c>
      <c r="J230" s="113"/>
      <c r="K230" s="113"/>
    </row>
    <row r="231" spans="1:11" ht="15.6" x14ac:dyDescent="0.3">
      <c r="A231" s="144"/>
      <c r="B231" s="145"/>
      <c r="C231" s="22">
        <v>2026</v>
      </c>
      <c r="D231" s="22">
        <f t="shared" si="106"/>
        <v>20</v>
      </c>
      <c r="E231" s="50">
        <f t="shared" si="107"/>
        <v>0</v>
      </c>
      <c r="F231" s="50">
        <f t="shared" si="107"/>
        <v>0</v>
      </c>
      <c r="G231" s="50">
        <f t="shared" si="107"/>
        <v>20</v>
      </c>
      <c r="H231" s="50">
        <f t="shared" si="107"/>
        <v>0</v>
      </c>
      <c r="I231" s="50">
        <f t="shared" si="107"/>
        <v>0</v>
      </c>
      <c r="J231" s="138"/>
      <c r="K231" s="139"/>
    </row>
    <row r="232" spans="1:11" ht="15.6" x14ac:dyDescent="0.3">
      <c r="A232" s="129" t="s">
        <v>56</v>
      </c>
      <c r="B232" s="130"/>
      <c r="C232" s="28" t="s">
        <v>46</v>
      </c>
      <c r="D232" s="28">
        <f t="shared" si="106"/>
        <v>1334.18</v>
      </c>
      <c r="E232" s="28">
        <f>E233+E234+E235+E236+E237+E238</f>
        <v>0</v>
      </c>
      <c r="F232" s="28">
        <f t="shared" ref="F232:I232" si="108">F233+F234+F235+F236+F237+F238</f>
        <v>1201.1500000000001</v>
      </c>
      <c r="G232" s="28">
        <f t="shared" si="108"/>
        <v>133.03</v>
      </c>
      <c r="H232" s="28">
        <f t="shared" si="108"/>
        <v>0</v>
      </c>
      <c r="I232" s="28">
        <f t="shared" si="108"/>
        <v>0</v>
      </c>
      <c r="J232" s="135"/>
      <c r="K232" s="135"/>
    </row>
    <row r="233" spans="1:11" ht="15.6" x14ac:dyDescent="0.3">
      <c r="A233" s="131"/>
      <c r="B233" s="132"/>
      <c r="C233" s="28">
        <v>2021</v>
      </c>
      <c r="D233" s="28">
        <f t="shared" si="106"/>
        <v>4.8600000000000003</v>
      </c>
      <c r="E233" s="28">
        <f t="shared" ref="E233:I238" si="109">E226+E189</f>
        <v>0</v>
      </c>
      <c r="F233" s="28">
        <f t="shared" si="109"/>
        <v>0</v>
      </c>
      <c r="G233" s="28">
        <f t="shared" si="109"/>
        <v>4.8600000000000003</v>
      </c>
      <c r="H233" s="28">
        <f t="shared" si="109"/>
        <v>0</v>
      </c>
      <c r="I233" s="28">
        <f t="shared" si="109"/>
        <v>0</v>
      </c>
      <c r="J233" s="135"/>
      <c r="K233" s="135"/>
    </row>
    <row r="234" spans="1:11" ht="15.6" x14ac:dyDescent="0.3">
      <c r="A234" s="131"/>
      <c r="B234" s="132"/>
      <c r="C234" s="28">
        <v>2022</v>
      </c>
      <c r="D234" s="28">
        <f t="shared" si="106"/>
        <v>0</v>
      </c>
      <c r="E234" s="28">
        <f t="shared" si="109"/>
        <v>0</v>
      </c>
      <c r="F234" s="28">
        <f t="shared" si="109"/>
        <v>0</v>
      </c>
      <c r="G234" s="28">
        <f t="shared" si="109"/>
        <v>0</v>
      </c>
      <c r="H234" s="28">
        <f t="shared" si="109"/>
        <v>0</v>
      </c>
      <c r="I234" s="28">
        <f t="shared" si="109"/>
        <v>0</v>
      </c>
      <c r="J234" s="135"/>
      <c r="K234" s="135"/>
    </row>
    <row r="235" spans="1:11" ht="15.6" x14ac:dyDescent="0.3">
      <c r="A235" s="131"/>
      <c r="B235" s="132"/>
      <c r="C235" s="28">
        <v>2023</v>
      </c>
      <c r="D235" s="28">
        <f t="shared" si="106"/>
        <v>1269.3200000000002</v>
      </c>
      <c r="E235" s="28">
        <f t="shared" si="109"/>
        <v>0</v>
      </c>
      <c r="F235" s="28">
        <f t="shared" si="109"/>
        <v>1201.1500000000001</v>
      </c>
      <c r="G235" s="28">
        <f t="shared" si="109"/>
        <v>68.17</v>
      </c>
      <c r="H235" s="28">
        <f t="shared" si="109"/>
        <v>0</v>
      </c>
      <c r="I235" s="28">
        <f t="shared" si="109"/>
        <v>0</v>
      </c>
      <c r="J235" s="135"/>
      <c r="K235" s="135"/>
    </row>
    <row r="236" spans="1:11" ht="15.6" x14ac:dyDescent="0.3">
      <c r="A236" s="131"/>
      <c r="B236" s="132"/>
      <c r="C236" s="28">
        <v>2024</v>
      </c>
      <c r="D236" s="28">
        <f t="shared" si="106"/>
        <v>20</v>
      </c>
      <c r="E236" s="28">
        <f t="shared" si="109"/>
        <v>0</v>
      </c>
      <c r="F236" s="28">
        <f t="shared" si="109"/>
        <v>0</v>
      </c>
      <c r="G236" s="28">
        <f t="shared" si="109"/>
        <v>20</v>
      </c>
      <c r="H236" s="28">
        <f t="shared" si="109"/>
        <v>0</v>
      </c>
      <c r="I236" s="28">
        <f t="shared" si="109"/>
        <v>0</v>
      </c>
      <c r="J236" s="135"/>
      <c r="K236" s="135"/>
    </row>
    <row r="237" spans="1:11" ht="15.6" x14ac:dyDescent="0.3">
      <c r="A237" s="131"/>
      <c r="B237" s="132"/>
      <c r="C237" s="28">
        <v>2025</v>
      </c>
      <c r="D237" s="28">
        <f t="shared" si="106"/>
        <v>20</v>
      </c>
      <c r="E237" s="28">
        <f t="shared" si="109"/>
        <v>0</v>
      </c>
      <c r="F237" s="28">
        <f t="shared" si="109"/>
        <v>0</v>
      </c>
      <c r="G237" s="28">
        <f t="shared" si="109"/>
        <v>20</v>
      </c>
      <c r="H237" s="28">
        <f t="shared" si="109"/>
        <v>0</v>
      </c>
      <c r="I237" s="28">
        <f t="shared" si="109"/>
        <v>0</v>
      </c>
      <c r="J237" s="135"/>
      <c r="K237" s="135"/>
    </row>
    <row r="238" spans="1:11" ht="15.6" x14ac:dyDescent="0.3">
      <c r="A238" s="133"/>
      <c r="B238" s="134"/>
      <c r="C238" s="28">
        <v>2026</v>
      </c>
      <c r="D238" s="28">
        <f t="shared" si="106"/>
        <v>20</v>
      </c>
      <c r="E238" s="28">
        <f t="shared" si="109"/>
        <v>0</v>
      </c>
      <c r="F238" s="28">
        <f t="shared" si="109"/>
        <v>0</v>
      </c>
      <c r="G238" s="28">
        <f t="shared" si="109"/>
        <v>20</v>
      </c>
      <c r="H238" s="28">
        <f t="shared" si="109"/>
        <v>0</v>
      </c>
      <c r="I238" s="28">
        <f t="shared" si="109"/>
        <v>0</v>
      </c>
      <c r="J238" s="136"/>
      <c r="K238" s="137"/>
    </row>
    <row r="239" spans="1:11" ht="17.399999999999999" x14ac:dyDescent="0.3">
      <c r="A239" s="119" t="s">
        <v>20</v>
      </c>
      <c r="B239" s="120"/>
      <c r="C239" s="12" t="s">
        <v>46</v>
      </c>
      <c r="D239" s="60">
        <f>E239+F239+G239+H239+I239</f>
        <v>31476.856510000005</v>
      </c>
      <c r="E239" s="60">
        <f t="shared" ref="E239:G239" si="110">E240+E241+E242+E243+E244+E245</f>
        <v>1990.35</v>
      </c>
      <c r="F239" s="60">
        <f t="shared" si="110"/>
        <v>11054.497510000001</v>
      </c>
      <c r="G239" s="12">
        <f t="shared" si="110"/>
        <v>10705.109</v>
      </c>
      <c r="H239" s="12">
        <f>H240+H241+H242+H243+H244+H245</f>
        <v>0</v>
      </c>
      <c r="I239" s="12">
        <f>I240+I241+I242+I243+I244+I245</f>
        <v>7726.9</v>
      </c>
      <c r="J239" s="125"/>
      <c r="K239" s="125"/>
    </row>
    <row r="240" spans="1:11" ht="17.399999999999999" x14ac:dyDescent="0.3">
      <c r="A240" s="121"/>
      <c r="B240" s="122"/>
      <c r="C240" s="12">
        <v>2021</v>
      </c>
      <c r="D240" s="60">
        <f>E240+F240+G240+H240+I240</f>
        <v>6898.7575100000004</v>
      </c>
      <c r="E240" s="12">
        <f t="shared" ref="E240:I245" si="111">E233+E175+E65</f>
        <v>0</v>
      </c>
      <c r="F240" s="60">
        <f t="shared" si="111"/>
        <v>2106.0875100000003</v>
      </c>
      <c r="G240" s="60">
        <f t="shared" si="111"/>
        <v>2370.67</v>
      </c>
      <c r="H240" s="12">
        <f t="shared" si="111"/>
        <v>0</v>
      </c>
      <c r="I240" s="12">
        <f t="shared" si="111"/>
        <v>2422</v>
      </c>
      <c r="J240" s="125"/>
      <c r="K240" s="125"/>
    </row>
    <row r="241" spans="1:11" ht="17.399999999999999" x14ac:dyDescent="0.3">
      <c r="A241" s="121"/>
      <c r="B241" s="122"/>
      <c r="C241" s="12">
        <v>2022</v>
      </c>
      <c r="D241" s="12">
        <f t="shared" ref="D241:D245" si="112">E241+F241+G241+H241+I241</f>
        <v>9232.49</v>
      </c>
      <c r="E241" s="12">
        <f t="shared" si="111"/>
        <v>1990.35</v>
      </c>
      <c r="F241" s="60">
        <f t="shared" si="111"/>
        <v>2079.1999999999998</v>
      </c>
      <c r="G241" s="12">
        <f t="shared" si="111"/>
        <v>4161.4400000000005</v>
      </c>
      <c r="H241" s="12">
        <f t="shared" si="111"/>
        <v>0</v>
      </c>
      <c r="I241" s="12">
        <f t="shared" si="111"/>
        <v>1001.5</v>
      </c>
      <c r="J241" s="125"/>
      <c r="K241" s="125"/>
    </row>
    <row r="242" spans="1:11" ht="17.399999999999999" x14ac:dyDescent="0.3">
      <c r="A242" s="121"/>
      <c r="B242" s="122"/>
      <c r="C242" s="12">
        <v>2023</v>
      </c>
      <c r="D242" s="60">
        <f t="shared" si="112"/>
        <v>5929.02</v>
      </c>
      <c r="E242" s="60">
        <f t="shared" si="111"/>
        <v>0</v>
      </c>
      <c r="F242" s="60">
        <f t="shared" si="111"/>
        <v>3413.9100000000003</v>
      </c>
      <c r="G242" s="12">
        <f t="shared" si="111"/>
        <v>1061.71</v>
      </c>
      <c r="H242" s="12">
        <f t="shared" si="111"/>
        <v>0</v>
      </c>
      <c r="I242" s="12">
        <f t="shared" si="111"/>
        <v>1453.4</v>
      </c>
      <c r="J242" s="125"/>
      <c r="K242" s="125"/>
    </row>
    <row r="243" spans="1:11" ht="17.399999999999999" x14ac:dyDescent="0.3">
      <c r="A243" s="121"/>
      <c r="B243" s="122"/>
      <c r="C243" s="12">
        <v>2024</v>
      </c>
      <c r="D243" s="12">
        <f t="shared" si="112"/>
        <v>4560.4890000000005</v>
      </c>
      <c r="E243" s="12">
        <f t="shared" si="111"/>
        <v>0</v>
      </c>
      <c r="F243" s="12">
        <f t="shared" si="111"/>
        <v>2125.3000000000002</v>
      </c>
      <c r="G243" s="12">
        <f t="shared" si="111"/>
        <v>1485.1890000000001</v>
      </c>
      <c r="H243" s="12">
        <f t="shared" si="111"/>
        <v>0</v>
      </c>
      <c r="I243" s="12">
        <f t="shared" si="111"/>
        <v>950</v>
      </c>
      <c r="J243" s="125"/>
      <c r="K243" s="125"/>
    </row>
    <row r="244" spans="1:11" ht="17.399999999999999" x14ac:dyDescent="0.3">
      <c r="A244" s="121"/>
      <c r="B244" s="122"/>
      <c r="C244" s="12">
        <v>2025</v>
      </c>
      <c r="D244" s="12">
        <f t="shared" si="112"/>
        <v>2766.1</v>
      </c>
      <c r="E244" s="12">
        <f t="shared" si="111"/>
        <v>0</v>
      </c>
      <c r="F244" s="12">
        <f t="shared" si="111"/>
        <v>665</v>
      </c>
      <c r="G244" s="12">
        <f t="shared" si="111"/>
        <v>1151.0999999999999</v>
      </c>
      <c r="H244" s="12">
        <f t="shared" si="111"/>
        <v>0</v>
      </c>
      <c r="I244" s="12">
        <f t="shared" si="111"/>
        <v>950</v>
      </c>
      <c r="J244" s="114"/>
      <c r="K244" s="115"/>
    </row>
    <row r="245" spans="1:11" ht="17.399999999999999" x14ac:dyDescent="0.3">
      <c r="A245" s="123"/>
      <c r="B245" s="124"/>
      <c r="C245" s="12">
        <v>2026</v>
      </c>
      <c r="D245" s="12">
        <f t="shared" si="112"/>
        <v>2090</v>
      </c>
      <c r="E245" s="12">
        <f t="shared" si="111"/>
        <v>0</v>
      </c>
      <c r="F245" s="12">
        <f t="shared" si="111"/>
        <v>665</v>
      </c>
      <c r="G245" s="12">
        <f t="shared" si="111"/>
        <v>475</v>
      </c>
      <c r="H245" s="12">
        <f t="shared" si="111"/>
        <v>0</v>
      </c>
      <c r="I245" s="12">
        <f t="shared" si="111"/>
        <v>950</v>
      </c>
      <c r="J245" s="125"/>
      <c r="K245" s="125"/>
    </row>
  </sheetData>
  <mergeCells count="122">
    <mergeCell ref="A72:K72"/>
    <mergeCell ref="B95:K95"/>
    <mergeCell ref="A96:A102"/>
    <mergeCell ref="B96:B102"/>
    <mergeCell ref="A167:B173"/>
    <mergeCell ref="J81:J87"/>
    <mergeCell ref="A36:A42"/>
    <mergeCell ref="B36:B42"/>
    <mergeCell ref="J36:J42"/>
    <mergeCell ref="A50:A56"/>
    <mergeCell ref="B50:B56"/>
    <mergeCell ref="J50:J56"/>
    <mergeCell ref="B125:B131"/>
    <mergeCell ref="A117:B123"/>
    <mergeCell ref="A114:A116"/>
    <mergeCell ref="J114:J116"/>
    <mergeCell ref="B106:B108"/>
    <mergeCell ref="A106:A108"/>
    <mergeCell ref="J106:J108"/>
    <mergeCell ref="J139:J145"/>
    <mergeCell ref="A103:A105"/>
    <mergeCell ref="B103:B105"/>
    <mergeCell ref="J103:J105"/>
    <mergeCell ref="A218:A224"/>
    <mergeCell ref="B218:B224"/>
    <mergeCell ref="B211:B217"/>
    <mergeCell ref="B183:K183"/>
    <mergeCell ref="A181:K181"/>
    <mergeCell ref="A182:K182"/>
    <mergeCell ref="A188:B194"/>
    <mergeCell ref="B195:K195"/>
    <mergeCell ref="B153:B159"/>
    <mergeCell ref="A153:A159"/>
    <mergeCell ref="J184:J187"/>
    <mergeCell ref="J204:J224"/>
    <mergeCell ref="A174:B180"/>
    <mergeCell ref="I3:K5"/>
    <mergeCell ref="G12:H12"/>
    <mergeCell ref="B34:K34"/>
    <mergeCell ref="J10:J11"/>
    <mergeCell ref="K10:K11"/>
    <mergeCell ref="B7:K8"/>
    <mergeCell ref="B73:K73"/>
    <mergeCell ref="A57:B63"/>
    <mergeCell ref="B43:B49"/>
    <mergeCell ref="A43:A49"/>
    <mergeCell ref="J43:J49"/>
    <mergeCell ref="E10:I10"/>
    <mergeCell ref="C9:J9"/>
    <mergeCell ref="A13:K13"/>
    <mergeCell ref="A15:K15"/>
    <mergeCell ref="A14:K14"/>
    <mergeCell ref="A71:K71"/>
    <mergeCell ref="B16:K16"/>
    <mergeCell ref="B21:B26"/>
    <mergeCell ref="J21:J26"/>
    <mergeCell ref="A27:B33"/>
    <mergeCell ref="J27:J33"/>
    <mergeCell ref="K27:K33"/>
    <mergeCell ref="A21:A26"/>
    <mergeCell ref="A10:A11"/>
    <mergeCell ref="B10:B11"/>
    <mergeCell ref="C10:C11"/>
    <mergeCell ref="D10:D11"/>
    <mergeCell ref="B139:B145"/>
    <mergeCell ref="A139:A145"/>
    <mergeCell ref="J125:J131"/>
    <mergeCell ref="A132:A138"/>
    <mergeCell ref="B132:B138"/>
    <mergeCell ref="J132:J138"/>
    <mergeCell ref="A74:A80"/>
    <mergeCell ref="B74:B80"/>
    <mergeCell ref="J74:J80"/>
    <mergeCell ref="A81:A87"/>
    <mergeCell ref="B81:B87"/>
    <mergeCell ref="J96:J102"/>
    <mergeCell ref="A88:B94"/>
    <mergeCell ref="B124:K124"/>
    <mergeCell ref="A125:A131"/>
    <mergeCell ref="B109:B113"/>
    <mergeCell ref="A109:A113"/>
    <mergeCell ref="J109:J113"/>
    <mergeCell ref="B114:B116"/>
    <mergeCell ref="A64:B70"/>
    <mergeCell ref="A232:B238"/>
    <mergeCell ref="J237:K237"/>
    <mergeCell ref="J232:K232"/>
    <mergeCell ref="J233:K233"/>
    <mergeCell ref="J234:K234"/>
    <mergeCell ref="J235:K235"/>
    <mergeCell ref="J236:K236"/>
    <mergeCell ref="J238:K238"/>
    <mergeCell ref="J231:K231"/>
    <mergeCell ref="A225:B231"/>
    <mergeCell ref="J229:K229"/>
    <mergeCell ref="J230:K230"/>
    <mergeCell ref="J225:K225"/>
    <mergeCell ref="J226:K226"/>
    <mergeCell ref="J1:K1"/>
    <mergeCell ref="J2:K2"/>
    <mergeCell ref="J227:K227"/>
    <mergeCell ref="J228:K228"/>
    <mergeCell ref="J244:K244"/>
    <mergeCell ref="A146:A152"/>
    <mergeCell ref="B146:B152"/>
    <mergeCell ref="J146:J152"/>
    <mergeCell ref="A160:A166"/>
    <mergeCell ref="B160:B166"/>
    <mergeCell ref="J160:J166"/>
    <mergeCell ref="A239:B245"/>
    <mergeCell ref="J242:K242"/>
    <mergeCell ref="J243:K243"/>
    <mergeCell ref="J245:K245"/>
    <mergeCell ref="B197:B203"/>
    <mergeCell ref="A197:A203"/>
    <mergeCell ref="J197:J203"/>
    <mergeCell ref="B204:B210"/>
    <mergeCell ref="A211:A217"/>
    <mergeCell ref="A204:A210"/>
    <mergeCell ref="J240:K240"/>
    <mergeCell ref="J241:K241"/>
    <mergeCell ref="J239:K239"/>
  </mergeCells>
  <printOptions horizontalCentered="1"/>
  <pageMargins left="0.31496062992125984" right="0.31496062992125984" top="0.47244094488188981" bottom="0.31496062992125984" header="0.31496062992125984" footer="0.31496062992125984"/>
  <pageSetup paperSize="9" scale="59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02"/>
  <sheetViews>
    <sheetView zoomScale="90" zoomScaleNormal="90" workbookViewId="0">
      <selection activeCell="K58" sqref="K58"/>
    </sheetView>
  </sheetViews>
  <sheetFormatPr defaultColWidth="8.77734375" defaultRowHeight="14.4" x14ac:dyDescent="0.3"/>
  <cols>
    <col min="1" max="1" width="8.77734375" style="65" bestFit="1" customWidth="1"/>
    <col min="2" max="2" width="25.33203125" style="65" customWidth="1"/>
    <col min="3" max="3" width="12.44140625" style="65" customWidth="1"/>
    <col min="4" max="4" width="13.77734375" style="65" customWidth="1"/>
    <col min="5" max="5" width="13.21875" style="65" customWidth="1"/>
    <col min="6" max="6" width="11.88671875" style="65" customWidth="1"/>
    <col min="7" max="7" width="10.77734375" style="65" customWidth="1"/>
    <col min="8" max="8" width="12.21875" style="65" customWidth="1"/>
    <col min="9" max="9" width="14.21875" style="65" customWidth="1"/>
    <col min="10" max="10" width="24.88671875" style="65" customWidth="1"/>
    <col min="11" max="11" width="28.109375" style="65" customWidth="1"/>
    <col min="12" max="16384" width="8.77734375" style="65"/>
  </cols>
  <sheetData>
    <row r="2" spans="1:11" ht="58.05" customHeight="1" x14ac:dyDescent="0.3">
      <c r="J2" s="203" t="s">
        <v>116</v>
      </c>
      <c r="K2" s="203"/>
    </row>
    <row r="4" spans="1:11" ht="25.5" customHeight="1" x14ac:dyDescent="0.3">
      <c r="A4" s="191" t="s">
        <v>21</v>
      </c>
      <c r="B4" s="191" t="s">
        <v>0</v>
      </c>
      <c r="C4" s="191" t="s">
        <v>1</v>
      </c>
      <c r="D4" s="191" t="s">
        <v>2</v>
      </c>
      <c r="E4" s="191" t="s">
        <v>3</v>
      </c>
      <c r="F4" s="191"/>
      <c r="G4" s="191"/>
      <c r="H4" s="191"/>
      <c r="I4" s="191"/>
      <c r="J4" s="191" t="s">
        <v>4</v>
      </c>
      <c r="K4" s="192" t="s">
        <v>5</v>
      </c>
    </row>
    <row r="5" spans="1:11" ht="27.6" x14ac:dyDescent="0.3">
      <c r="A5" s="191"/>
      <c r="B5" s="191"/>
      <c r="C5" s="191"/>
      <c r="D5" s="191"/>
      <c r="E5" s="64" t="s">
        <v>6</v>
      </c>
      <c r="F5" s="64" t="s">
        <v>7</v>
      </c>
      <c r="G5" s="64" t="s">
        <v>8</v>
      </c>
      <c r="H5" s="64" t="s">
        <v>9</v>
      </c>
      <c r="I5" s="64" t="s">
        <v>10</v>
      </c>
      <c r="J5" s="191"/>
      <c r="K5" s="194"/>
    </row>
    <row r="6" spans="1:11" x14ac:dyDescent="0.3">
      <c r="A6" s="64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191">
        <v>7</v>
      </c>
      <c r="H6" s="191"/>
      <c r="I6" s="64">
        <v>8</v>
      </c>
      <c r="J6" s="64">
        <v>9</v>
      </c>
      <c r="K6" s="64">
        <v>10</v>
      </c>
    </row>
    <row r="7" spans="1:11" ht="36" customHeight="1" x14ac:dyDescent="0.3">
      <c r="A7" s="195" t="s">
        <v>65</v>
      </c>
      <c r="B7" s="196"/>
      <c r="C7" s="196"/>
      <c r="D7" s="196"/>
      <c r="E7" s="196"/>
      <c r="F7" s="196"/>
      <c r="G7" s="196"/>
      <c r="H7" s="196"/>
      <c r="I7" s="196"/>
      <c r="J7" s="196"/>
      <c r="K7" s="197"/>
    </row>
    <row r="8" spans="1:11" ht="24.6" customHeight="1" x14ac:dyDescent="0.3">
      <c r="A8" s="198" t="s">
        <v>60</v>
      </c>
      <c r="B8" s="199"/>
      <c r="C8" s="199"/>
      <c r="D8" s="199"/>
      <c r="E8" s="199"/>
      <c r="F8" s="199"/>
      <c r="G8" s="199"/>
      <c r="H8" s="199"/>
      <c r="I8" s="199"/>
      <c r="J8" s="199"/>
      <c r="K8" s="200"/>
    </row>
    <row r="9" spans="1:11" ht="13.5" customHeight="1" x14ac:dyDescent="0.3">
      <c r="A9" s="1"/>
      <c r="B9" s="201" t="s">
        <v>61</v>
      </c>
      <c r="C9" s="201"/>
      <c r="D9" s="201"/>
      <c r="E9" s="201"/>
      <c r="F9" s="201"/>
      <c r="G9" s="201"/>
      <c r="H9" s="201"/>
      <c r="I9" s="201"/>
      <c r="J9" s="201"/>
      <c r="K9" s="201"/>
    </row>
    <row r="10" spans="1:11" ht="93.45" customHeight="1" x14ac:dyDescent="0.3">
      <c r="A10" s="147" t="s">
        <v>22</v>
      </c>
      <c r="B10" s="147" t="s">
        <v>67</v>
      </c>
      <c r="C10" s="66" t="s">
        <v>46</v>
      </c>
      <c r="D10" s="67">
        <f>E10+F10+G10+H10+I10</f>
        <v>0</v>
      </c>
      <c r="E10" s="67">
        <f>E11+E12+E13+E14+E15+E16</f>
        <v>0</v>
      </c>
      <c r="F10" s="67">
        <f t="shared" ref="F10:I10" si="0">F11+F12+F13+F14+F15+F16</f>
        <v>0</v>
      </c>
      <c r="G10" s="67">
        <f t="shared" si="0"/>
        <v>0</v>
      </c>
      <c r="H10" s="67">
        <f t="shared" si="0"/>
        <v>0</v>
      </c>
      <c r="I10" s="67">
        <f t="shared" si="0"/>
        <v>0</v>
      </c>
      <c r="J10" s="147" t="s">
        <v>69</v>
      </c>
      <c r="K10" s="68" t="s">
        <v>102</v>
      </c>
    </row>
    <row r="11" spans="1:11" x14ac:dyDescent="0.3">
      <c r="A11" s="148"/>
      <c r="B11" s="148"/>
      <c r="C11" s="69">
        <v>2021</v>
      </c>
      <c r="D11" s="70">
        <f>E11+F11+G11+H11+I11</f>
        <v>0</v>
      </c>
      <c r="E11" s="69">
        <f t="shared" ref="E11:I11" si="1">E12+E13+E14+E15+E16</f>
        <v>0</v>
      </c>
      <c r="F11" s="57">
        <v>0</v>
      </c>
      <c r="G11" s="57">
        <v>0</v>
      </c>
      <c r="H11" s="69">
        <f t="shared" si="1"/>
        <v>0</v>
      </c>
      <c r="I11" s="69">
        <f t="shared" si="1"/>
        <v>0</v>
      </c>
      <c r="J11" s="148"/>
      <c r="K11" s="71">
        <v>9</v>
      </c>
    </row>
    <row r="12" spans="1:11" x14ac:dyDescent="0.3">
      <c r="A12" s="148"/>
      <c r="B12" s="148"/>
      <c r="C12" s="69">
        <v>2022</v>
      </c>
      <c r="D12" s="70">
        <f t="shared" ref="D12:D16" si="2">E12+F12+G12+H12+I12</f>
        <v>0</v>
      </c>
      <c r="E12" s="69">
        <v>0</v>
      </c>
      <c r="F12" s="57">
        <v>0</v>
      </c>
      <c r="G12" s="57">
        <v>0</v>
      </c>
      <c r="H12" s="69">
        <v>0</v>
      </c>
      <c r="I12" s="69">
        <v>0</v>
      </c>
      <c r="J12" s="148"/>
      <c r="K12" s="71">
        <v>9</v>
      </c>
    </row>
    <row r="13" spans="1:11" x14ac:dyDescent="0.3">
      <c r="A13" s="148"/>
      <c r="B13" s="148"/>
      <c r="C13" s="69">
        <v>2023</v>
      </c>
      <c r="D13" s="70">
        <f t="shared" si="2"/>
        <v>0</v>
      </c>
      <c r="E13" s="69">
        <v>0</v>
      </c>
      <c r="F13" s="57">
        <v>0</v>
      </c>
      <c r="G13" s="57">
        <v>0</v>
      </c>
      <c r="H13" s="69">
        <v>0</v>
      </c>
      <c r="I13" s="69">
        <v>0</v>
      </c>
      <c r="J13" s="148"/>
      <c r="K13" s="71">
        <v>9</v>
      </c>
    </row>
    <row r="14" spans="1:11" x14ac:dyDescent="0.3">
      <c r="A14" s="148"/>
      <c r="B14" s="148"/>
      <c r="C14" s="69">
        <v>2024</v>
      </c>
      <c r="D14" s="70">
        <f t="shared" si="2"/>
        <v>0</v>
      </c>
      <c r="E14" s="69">
        <v>0</v>
      </c>
      <c r="F14" s="57">
        <v>0</v>
      </c>
      <c r="G14" s="57">
        <v>0</v>
      </c>
      <c r="H14" s="69">
        <v>0</v>
      </c>
      <c r="I14" s="69">
        <v>0</v>
      </c>
      <c r="J14" s="148"/>
      <c r="K14" s="71">
        <v>9</v>
      </c>
    </row>
    <row r="15" spans="1:11" x14ac:dyDescent="0.3">
      <c r="A15" s="148"/>
      <c r="B15" s="148"/>
      <c r="C15" s="69">
        <v>2025</v>
      </c>
      <c r="D15" s="70">
        <f t="shared" si="2"/>
        <v>0</v>
      </c>
      <c r="E15" s="69">
        <v>0</v>
      </c>
      <c r="F15" s="57">
        <v>0</v>
      </c>
      <c r="G15" s="57">
        <v>0</v>
      </c>
      <c r="H15" s="69">
        <v>0</v>
      </c>
      <c r="I15" s="69">
        <v>0</v>
      </c>
      <c r="J15" s="148"/>
      <c r="K15" s="71"/>
    </row>
    <row r="16" spans="1:11" x14ac:dyDescent="0.3">
      <c r="A16" s="149"/>
      <c r="B16" s="149"/>
      <c r="C16" s="69">
        <v>2026</v>
      </c>
      <c r="D16" s="70">
        <f t="shared" si="2"/>
        <v>0</v>
      </c>
      <c r="E16" s="69">
        <v>0</v>
      </c>
      <c r="F16" s="57">
        <v>0</v>
      </c>
      <c r="G16" s="57">
        <v>0</v>
      </c>
      <c r="H16" s="69">
        <v>0</v>
      </c>
      <c r="I16" s="69">
        <v>0</v>
      </c>
      <c r="J16" s="149"/>
      <c r="K16" s="71"/>
    </row>
    <row r="17" spans="1:11" ht="94.5" customHeight="1" x14ac:dyDescent="0.3">
      <c r="A17" s="147" t="s">
        <v>23</v>
      </c>
      <c r="B17" s="147" t="s">
        <v>68</v>
      </c>
      <c r="C17" s="67" t="s">
        <v>46</v>
      </c>
      <c r="D17" s="72">
        <f>E17+F17+G17+H17+I17</f>
        <v>10863.247510000001</v>
      </c>
      <c r="E17" s="90">
        <f t="shared" ref="E17:I17" si="3">E18+E19+E20+E21+E22+E23</f>
        <v>0</v>
      </c>
      <c r="F17" s="90">
        <f t="shared" si="3"/>
        <v>3178.8475100000001</v>
      </c>
      <c r="G17" s="90">
        <f t="shared" si="3"/>
        <v>2584.4</v>
      </c>
      <c r="H17" s="90">
        <f t="shared" si="3"/>
        <v>0</v>
      </c>
      <c r="I17" s="90">
        <f t="shared" si="3"/>
        <v>5100</v>
      </c>
      <c r="J17" s="147" t="s">
        <v>69</v>
      </c>
      <c r="K17" s="68" t="s">
        <v>102</v>
      </c>
    </row>
    <row r="18" spans="1:11" x14ac:dyDescent="0.3">
      <c r="A18" s="148"/>
      <c r="B18" s="148"/>
      <c r="C18" s="69">
        <v>2021</v>
      </c>
      <c r="D18" s="70">
        <f>E18+F18+G18+H18+I18</f>
        <v>3127.1875100000002</v>
      </c>
      <c r="E18" s="70">
        <f t="shared" ref="E18:H18" si="4">E19+E20+E21+E22+E23</f>
        <v>0</v>
      </c>
      <c r="F18" s="91">
        <v>1631.0875100000001</v>
      </c>
      <c r="G18" s="91">
        <v>646.1</v>
      </c>
      <c r="H18" s="70">
        <f t="shared" si="4"/>
        <v>0</v>
      </c>
      <c r="I18" s="91">
        <v>850</v>
      </c>
      <c r="J18" s="148"/>
      <c r="K18" s="71">
        <v>9</v>
      </c>
    </row>
    <row r="19" spans="1:11" x14ac:dyDescent="0.3">
      <c r="A19" s="148"/>
      <c r="B19" s="148"/>
      <c r="C19" s="69">
        <v>2022</v>
      </c>
      <c r="D19" s="70">
        <f t="shared" ref="D19:D30" si="5">E19+F19+G19+H19+I19</f>
        <v>3043.86</v>
      </c>
      <c r="E19" s="70">
        <v>0</v>
      </c>
      <c r="F19" s="91">
        <v>1547.76</v>
      </c>
      <c r="G19" s="91">
        <v>646.1</v>
      </c>
      <c r="H19" s="70">
        <v>0</v>
      </c>
      <c r="I19" s="91">
        <v>850</v>
      </c>
      <c r="J19" s="148"/>
      <c r="K19" s="71">
        <v>9</v>
      </c>
    </row>
    <row r="20" spans="1:11" x14ac:dyDescent="0.3">
      <c r="A20" s="148"/>
      <c r="B20" s="148"/>
      <c r="C20" s="69">
        <v>2023</v>
      </c>
      <c r="D20" s="70">
        <f t="shared" si="5"/>
        <v>1496.1</v>
      </c>
      <c r="E20" s="70">
        <v>0</v>
      </c>
      <c r="F20" s="91">
        <v>0</v>
      </c>
      <c r="G20" s="91">
        <v>646.1</v>
      </c>
      <c r="H20" s="70">
        <v>0</v>
      </c>
      <c r="I20" s="91">
        <v>850</v>
      </c>
      <c r="J20" s="148"/>
      <c r="K20" s="71">
        <v>9</v>
      </c>
    </row>
    <row r="21" spans="1:11" x14ac:dyDescent="0.3">
      <c r="A21" s="148"/>
      <c r="B21" s="148"/>
      <c r="C21" s="69">
        <v>2024</v>
      </c>
      <c r="D21" s="70">
        <f t="shared" si="5"/>
        <v>1496.1</v>
      </c>
      <c r="E21" s="70">
        <v>0</v>
      </c>
      <c r="F21" s="91">
        <v>0</v>
      </c>
      <c r="G21" s="91">
        <v>646.1</v>
      </c>
      <c r="H21" s="70">
        <v>0</v>
      </c>
      <c r="I21" s="91">
        <v>850</v>
      </c>
      <c r="J21" s="148"/>
      <c r="K21" s="71">
        <v>9</v>
      </c>
    </row>
    <row r="22" spans="1:11" x14ac:dyDescent="0.3">
      <c r="A22" s="148"/>
      <c r="B22" s="148"/>
      <c r="C22" s="69">
        <v>2025</v>
      </c>
      <c r="D22" s="70">
        <f t="shared" si="5"/>
        <v>850</v>
      </c>
      <c r="E22" s="70">
        <v>0</v>
      </c>
      <c r="F22" s="91">
        <v>0</v>
      </c>
      <c r="G22" s="91">
        <v>0</v>
      </c>
      <c r="H22" s="70">
        <v>0</v>
      </c>
      <c r="I22" s="91">
        <v>850</v>
      </c>
      <c r="J22" s="148"/>
      <c r="K22" s="71"/>
    </row>
    <row r="23" spans="1:11" x14ac:dyDescent="0.3">
      <c r="A23" s="149"/>
      <c r="B23" s="149"/>
      <c r="C23" s="69">
        <v>2026</v>
      </c>
      <c r="D23" s="70">
        <f t="shared" si="5"/>
        <v>850</v>
      </c>
      <c r="E23" s="70">
        <v>0</v>
      </c>
      <c r="F23" s="91">
        <v>0</v>
      </c>
      <c r="G23" s="91">
        <v>0</v>
      </c>
      <c r="H23" s="70">
        <v>0</v>
      </c>
      <c r="I23" s="91">
        <v>850</v>
      </c>
      <c r="J23" s="149"/>
      <c r="K23" s="71"/>
    </row>
    <row r="24" spans="1:11" s="77" customFormat="1" ht="15.6" customHeight="1" x14ac:dyDescent="0.3">
      <c r="A24" s="185" t="s">
        <v>16</v>
      </c>
      <c r="B24" s="186"/>
      <c r="C24" s="75" t="s">
        <v>46</v>
      </c>
      <c r="D24" s="74">
        <f t="shared" si="5"/>
        <v>10863.247510000001</v>
      </c>
      <c r="E24" s="74">
        <f>E25+E26+E27+E28+E29+E30</f>
        <v>0</v>
      </c>
      <c r="F24" s="74">
        <f t="shared" ref="F24:I24" si="6">F25+F26+F27+F28+F29+F30</f>
        <v>3178.8475100000001</v>
      </c>
      <c r="G24" s="74">
        <f>G25+G26+G27+G28+G29+G30</f>
        <v>2584.4</v>
      </c>
      <c r="H24" s="74">
        <f t="shared" si="6"/>
        <v>0</v>
      </c>
      <c r="I24" s="74">
        <f t="shared" si="6"/>
        <v>5100</v>
      </c>
      <c r="J24" s="76"/>
      <c r="K24" s="76"/>
    </row>
    <row r="25" spans="1:11" s="77" customFormat="1" x14ac:dyDescent="0.3">
      <c r="A25" s="187"/>
      <c r="B25" s="188"/>
      <c r="C25" s="75">
        <v>2021</v>
      </c>
      <c r="D25" s="74">
        <f t="shared" si="5"/>
        <v>3127.1875100000002</v>
      </c>
      <c r="E25" s="74">
        <f>E11+E18</f>
        <v>0</v>
      </c>
      <c r="F25" s="74">
        <f>F11+F18</f>
        <v>1631.0875100000001</v>
      </c>
      <c r="G25" s="74">
        <f>G11+G18</f>
        <v>646.1</v>
      </c>
      <c r="H25" s="74">
        <f t="shared" ref="H25:I25" si="7">H11+H18</f>
        <v>0</v>
      </c>
      <c r="I25" s="74">
        <f t="shared" si="7"/>
        <v>850</v>
      </c>
      <c r="J25" s="76"/>
      <c r="K25" s="76"/>
    </row>
    <row r="26" spans="1:11" s="77" customFormat="1" x14ac:dyDescent="0.3">
      <c r="A26" s="187"/>
      <c r="B26" s="188"/>
      <c r="C26" s="75">
        <v>2022</v>
      </c>
      <c r="D26" s="74">
        <f t="shared" si="5"/>
        <v>3043.86</v>
      </c>
      <c r="E26" s="74">
        <f>E19+E12</f>
        <v>0</v>
      </c>
      <c r="F26" s="74">
        <f t="shared" ref="F26:I30" si="8">F19+F12</f>
        <v>1547.76</v>
      </c>
      <c r="G26" s="74">
        <f t="shared" si="8"/>
        <v>646.1</v>
      </c>
      <c r="H26" s="74">
        <f t="shared" si="8"/>
        <v>0</v>
      </c>
      <c r="I26" s="74">
        <f t="shared" si="8"/>
        <v>850</v>
      </c>
      <c r="J26" s="76"/>
      <c r="K26" s="76"/>
    </row>
    <row r="27" spans="1:11" s="77" customFormat="1" x14ac:dyDescent="0.3">
      <c r="A27" s="187"/>
      <c r="B27" s="188"/>
      <c r="C27" s="75">
        <v>2023</v>
      </c>
      <c r="D27" s="74">
        <f t="shared" si="5"/>
        <v>1496.1</v>
      </c>
      <c r="E27" s="74">
        <f>E20+E13</f>
        <v>0</v>
      </c>
      <c r="F27" s="74">
        <f t="shared" si="8"/>
        <v>0</v>
      </c>
      <c r="G27" s="74">
        <f t="shared" si="8"/>
        <v>646.1</v>
      </c>
      <c r="H27" s="74">
        <f t="shared" si="8"/>
        <v>0</v>
      </c>
      <c r="I27" s="74">
        <f t="shared" si="8"/>
        <v>850</v>
      </c>
      <c r="J27" s="76"/>
      <c r="K27" s="76"/>
    </row>
    <row r="28" spans="1:11" s="77" customFormat="1" x14ac:dyDescent="0.3">
      <c r="A28" s="187"/>
      <c r="B28" s="188"/>
      <c r="C28" s="75">
        <v>2024</v>
      </c>
      <c r="D28" s="74">
        <f t="shared" si="5"/>
        <v>1496.1</v>
      </c>
      <c r="E28" s="74">
        <f>E21+E14</f>
        <v>0</v>
      </c>
      <c r="F28" s="74">
        <v>0</v>
      </c>
      <c r="G28" s="74">
        <f t="shared" si="8"/>
        <v>646.1</v>
      </c>
      <c r="H28" s="74">
        <f t="shared" si="8"/>
        <v>0</v>
      </c>
      <c r="I28" s="74">
        <f t="shared" si="8"/>
        <v>850</v>
      </c>
      <c r="J28" s="76"/>
      <c r="K28" s="76"/>
    </row>
    <row r="29" spans="1:11" s="77" customFormat="1" x14ac:dyDescent="0.3">
      <c r="A29" s="187"/>
      <c r="B29" s="188"/>
      <c r="C29" s="75">
        <v>2025</v>
      </c>
      <c r="D29" s="74">
        <f t="shared" si="5"/>
        <v>850</v>
      </c>
      <c r="E29" s="74">
        <f>E22+E15</f>
        <v>0</v>
      </c>
      <c r="F29" s="74">
        <v>0</v>
      </c>
      <c r="G29" s="74">
        <v>0</v>
      </c>
      <c r="H29" s="74">
        <f t="shared" si="8"/>
        <v>0</v>
      </c>
      <c r="I29" s="74">
        <f t="shared" si="8"/>
        <v>850</v>
      </c>
      <c r="J29" s="76"/>
      <c r="K29" s="76"/>
    </row>
    <row r="30" spans="1:11" s="77" customFormat="1" x14ac:dyDescent="0.3">
      <c r="A30" s="189"/>
      <c r="B30" s="190"/>
      <c r="C30" s="75">
        <v>2026</v>
      </c>
      <c r="D30" s="74">
        <f t="shared" si="5"/>
        <v>850</v>
      </c>
      <c r="E30" s="74">
        <f>E23+E16</f>
        <v>0</v>
      </c>
      <c r="F30" s="74">
        <v>0</v>
      </c>
      <c r="G30" s="74">
        <v>0</v>
      </c>
      <c r="H30" s="74">
        <f t="shared" si="8"/>
        <v>0</v>
      </c>
      <c r="I30" s="74">
        <f t="shared" si="8"/>
        <v>850</v>
      </c>
      <c r="J30" s="76"/>
      <c r="K30" s="76"/>
    </row>
    <row r="31" spans="1:11" s="77" customFormat="1" ht="13.5" customHeight="1" x14ac:dyDescent="0.3">
      <c r="A31" s="64"/>
      <c r="B31" s="202" t="s">
        <v>62</v>
      </c>
      <c r="C31" s="202"/>
      <c r="D31" s="202"/>
      <c r="E31" s="202"/>
      <c r="F31" s="202"/>
      <c r="G31" s="202"/>
      <c r="H31" s="202"/>
      <c r="I31" s="202"/>
      <c r="J31" s="202"/>
      <c r="K31" s="202"/>
    </row>
    <row r="32" spans="1:11" s="77" customFormat="1" ht="52.05" customHeight="1" x14ac:dyDescent="0.3">
      <c r="A32" s="192" t="s">
        <v>17</v>
      </c>
      <c r="B32" s="192" t="s">
        <v>99</v>
      </c>
      <c r="C32" s="73" t="s">
        <v>46</v>
      </c>
      <c r="D32" s="74">
        <f>E32+F32+G32+H32+I32</f>
        <v>3518.45</v>
      </c>
      <c r="E32" s="74">
        <f t="shared" ref="E32:F32" si="9">E33+E34+E35+E36+E37+E38</f>
        <v>0</v>
      </c>
      <c r="F32" s="74">
        <f t="shared" si="9"/>
        <v>475</v>
      </c>
      <c r="G32" s="74">
        <f>G33+G34+G35+G36+G37+G38</f>
        <v>193.45000000000002</v>
      </c>
      <c r="H32" s="74">
        <f t="shared" ref="H32:I32" si="10">H33+H34+H35+H36+H37+H38</f>
        <v>0</v>
      </c>
      <c r="I32" s="74">
        <f t="shared" si="10"/>
        <v>2850</v>
      </c>
      <c r="J32" s="192" t="s">
        <v>71</v>
      </c>
      <c r="K32" s="78" t="s">
        <v>117</v>
      </c>
    </row>
    <row r="33" spans="1:11" s="77" customFormat="1" x14ac:dyDescent="0.3">
      <c r="A33" s="193"/>
      <c r="B33" s="193"/>
      <c r="C33" s="64">
        <v>2021</v>
      </c>
      <c r="D33" s="83">
        <f t="shared" ref="D33:D45" si="11">E33+F33+G33+H33+I33</f>
        <v>2000</v>
      </c>
      <c r="E33" s="83">
        <f t="shared" ref="E33:H33" si="12">E34+E35+E36+E37+E38</f>
        <v>0</v>
      </c>
      <c r="F33" s="92">
        <v>475</v>
      </c>
      <c r="G33" s="92">
        <v>25</v>
      </c>
      <c r="H33" s="83">
        <f t="shared" si="12"/>
        <v>0</v>
      </c>
      <c r="I33" s="92">
        <v>1500</v>
      </c>
      <c r="J33" s="193"/>
      <c r="K33" s="64">
        <v>1</v>
      </c>
    </row>
    <row r="34" spans="1:11" s="77" customFormat="1" x14ac:dyDescent="0.3">
      <c r="A34" s="193"/>
      <c r="B34" s="193"/>
      <c r="C34" s="64">
        <v>2022</v>
      </c>
      <c r="D34" s="83">
        <f t="shared" si="11"/>
        <v>56.15</v>
      </c>
      <c r="E34" s="83">
        <v>0</v>
      </c>
      <c r="F34" s="92">
        <v>0</v>
      </c>
      <c r="G34" s="92">
        <v>56.15</v>
      </c>
      <c r="H34" s="83">
        <v>0</v>
      </c>
      <c r="I34" s="92">
        <v>0</v>
      </c>
      <c r="J34" s="193"/>
      <c r="K34" s="64">
        <v>1</v>
      </c>
    </row>
    <row r="35" spans="1:11" s="77" customFormat="1" x14ac:dyDescent="0.3">
      <c r="A35" s="193"/>
      <c r="B35" s="193"/>
      <c r="C35" s="64">
        <v>2023</v>
      </c>
      <c r="D35" s="83">
        <f t="shared" si="11"/>
        <v>56.15</v>
      </c>
      <c r="E35" s="83">
        <v>0</v>
      </c>
      <c r="F35" s="92">
        <v>0</v>
      </c>
      <c r="G35" s="92">
        <v>56.15</v>
      </c>
      <c r="H35" s="83">
        <v>0</v>
      </c>
      <c r="I35" s="92">
        <v>0</v>
      </c>
      <c r="J35" s="193"/>
      <c r="K35" s="64">
        <v>2</v>
      </c>
    </row>
    <row r="36" spans="1:11" s="77" customFormat="1" x14ac:dyDescent="0.3">
      <c r="A36" s="193"/>
      <c r="B36" s="193"/>
      <c r="C36" s="64">
        <v>2024</v>
      </c>
      <c r="D36" s="83">
        <f t="shared" si="11"/>
        <v>506.15</v>
      </c>
      <c r="E36" s="83">
        <v>0</v>
      </c>
      <c r="F36" s="92">
        <v>0</v>
      </c>
      <c r="G36" s="92">
        <v>56.15</v>
      </c>
      <c r="H36" s="83">
        <v>0</v>
      </c>
      <c r="I36" s="92">
        <v>450</v>
      </c>
      <c r="J36" s="193"/>
      <c r="K36" s="64">
        <v>3</v>
      </c>
    </row>
    <row r="37" spans="1:11" s="77" customFormat="1" x14ac:dyDescent="0.3">
      <c r="A37" s="193"/>
      <c r="B37" s="193"/>
      <c r="C37" s="64">
        <v>2025</v>
      </c>
      <c r="D37" s="83">
        <f t="shared" si="11"/>
        <v>450</v>
      </c>
      <c r="E37" s="83">
        <v>0</v>
      </c>
      <c r="F37" s="92">
        <v>0</v>
      </c>
      <c r="G37" s="92">
        <v>0</v>
      </c>
      <c r="H37" s="83">
        <v>0</v>
      </c>
      <c r="I37" s="92">
        <v>450</v>
      </c>
      <c r="J37" s="193"/>
      <c r="K37" s="64">
        <v>3</v>
      </c>
    </row>
    <row r="38" spans="1:11" s="77" customFormat="1" x14ac:dyDescent="0.3">
      <c r="A38" s="194"/>
      <c r="B38" s="194"/>
      <c r="C38" s="64">
        <v>2026</v>
      </c>
      <c r="D38" s="83">
        <f t="shared" si="11"/>
        <v>450</v>
      </c>
      <c r="E38" s="83">
        <v>0</v>
      </c>
      <c r="F38" s="92">
        <v>0</v>
      </c>
      <c r="G38" s="92">
        <v>0</v>
      </c>
      <c r="H38" s="83">
        <v>0</v>
      </c>
      <c r="I38" s="92">
        <v>450</v>
      </c>
      <c r="J38" s="194"/>
      <c r="K38" s="64">
        <v>3</v>
      </c>
    </row>
    <row r="39" spans="1:11" s="77" customFormat="1" ht="15.6" customHeight="1" x14ac:dyDescent="0.3">
      <c r="A39" s="185" t="s">
        <v>19</v>
      </c>
      <c r="B39" s="186"/>
      <c r="C39" s="73" t="s">
        <v>46</v>
      </c>
      <c r="D39" s="74">
        <f t="shared" si="11"/>
        <v>3518.45</v>
      </c>
      <c r="E39" s="74">
        <f>E40+E41+E42+E43+E44+E45</f>
        <v>0</v>
      </c>
      <c r="F39" s="74">
        <f t="shared" ref="F39" si="13">F40+F41+F42+F43+F44+F45</f>
        <v>475</v>
      </c>
      <c r="G39" s="74">
        <f>G40+G41+G42+G43+G44+G45</f>
        <v>193.45000000000002</v>
      </c>
      <c r="H39" s="74">
        <f t="shared" ref="H39:I39" si="14">H40+H41+H42+H43+H44+H45</f>
        <v>0</v>
      </c>
      <c r="I39" s="74">
        <f t="shared" si="14"/>
        <v>2850</v>
      </c>
      <c r="J39" s="76"/>
      <c r="K39" s="76"/>
    </row>
    <row r="40" spans="1:11" s="77" customFormat="1" x14ac:dyDescent="0.3">
      <c r="A40" s="187"/>
      <c r="B40" s="188"/>
      <c r="C40" s="75">
        <v>2021</v>
      </c>
      <c r="D40" s="74">
        <f t="shared" si="11"/>
        <v>2000</v>
      </c>
      <c r="E40" s="74">
        <f t="shared" ref="E40:I45" si="15">E33</f>
        <v>0</v>
      </c>
      <c r="F40" s="74">
        <f t="shared" si="15"/>
        <v>475</v>
      </c>
      <c r="G40" s="74">
        <f t="shared" si="15"/>
        <v>25</v>
      </c>
      <c r="H40" s="74">
        <f t="shared" si="15"/>
        <v>0</v>
      </c>
      <c r="I40" s="74">
        <f t="shared" si="15"/>
        <v>1500</v>
      </c>
      <c r="J40" s="76"/>
      <c r="K40" s="76"/>
    </row>
    <row r="41" spans="1:11" s="77" customFormat="1" x14ac:dyDescent="0.3">
      <c r="A41" s="187"/>
      <c r="B41" s="188"/>
      <c r="C41" s="75">
        <v>2022</v>
      </c>
      <c r="D41" s="74">
        <f t="shared" si="11"/>
        <v>56.15</v>
      </c>
      <c r="E41" s="74">
        <f t="shared" si="15"/>
        <v>0</v>
      </c>
      <c r="F41" s="74">
        <f t="shared" si="15"/>
        <v>0</v>
      </c>
      <c r="G41" s="74">
        <f t="shared" si="15"/>
        <v>56.15</v>
      </c>
      <c r="H41" s="74">
        <f t="shared" si="15"/>
        <v>0</v>
      </c>
      <c r="I41" s="74">
        <f t="shared" si="15"/>
        <v>0</v>
      </c>
      <c r="J41" s="76"/>
      <c r="K41" s="76"/>
    </row>
    <row r="42" spans="1:11" s="77" customFormat="1" x14ac:dyDescent="0.3">
      <c r="A42" s="187"/>
      <c r="B42" s="188"/>
      <c r="C42" s="75">
        <v>2023</v>
      </c>
      <c r="D42" s="74">
        <f t="shared" si="11"/>
        <v>56.15</v>
      </c>
      <c r="E42" s="74">
        <f t="shared" si="15"/>
        <v>0</v>
      </c>
      <c r="F42" s="74">
        <f t="shared" si="15"/>
        <v>0</v>
      </c>
      <c r="G42" s="74">
        <f t="shared" si="15"/>
        <v>56.15</v>
      </c>
      <c r="H42" s="74">
        <f t="shared" si="15"/>
        <v>0</v>
      </c>
      <c r="I42" s="74">
        <f t="shared" si="15"/>
        <v>0</v>
      </c>
      <c r="J42" s="76"/>
      <c r="K42" s="76"/>
    </row>
    <row r="43" spans="1:11" s="77" customFormat="1" x14ac:dyDescent="0.3">
      <c r="A43" s="187"/>
      <c r="B43" s="188"/>
      <c r="C43" s="75">
        <v>2024</v>
      </c>
      <c r="D43" s="74">
        <f t="shared" si="11"/>
        <v>506.15</v>
      </c>
      <c r="E43" s="74">
        <f t="shared" si="15"/>
        <v>0</v>
      </c>
      <c r="F43" s="74">
        <f t="shared" si="15"/>
        <v>0</v>
      </c>
      <c r="G43" s="74">
        <f t="shared" si="15"/>
        <v>56.15</v>
      </c>
      <c r="H43" s="74">
        <f t="shared" si="15"/>
        <v>0</v>
      </c>
      <c r="I43" s="74">
        <f t="shared" si="15"/>
        <v>450</v>
      </c>
      <c r="J43" s="76"/>
      <c r="K43" s="76"/>
    </row>
    <row r="44" spans="1:11" s="77" customFormat="1" x14ac:dyDescent="0.3">
      <c r="A44" s="187"/>
      <c r="B44" s="188"/>
      <c r="C44" s="75">
        <v>2025</v>
      </c>
      <c r="D44" s="74">
        <f t="shared" si="11"/>
        <v>450</v>
      </c>
      <c r="E44" s="74">
        <f t="shared" si="15"/>
        <v>0</v>
      </c>
      <c r="F44" s="74">
        <f t="shared" si="15"/>
        <v>0</v>
      </c>
      <c r="G44" s="74">
        <f t="shared" si="15"/>
        <v>0</v>
      </c>
      <c r="H44" s="74">
        <f t="shared" si="15"/>
        <v>0</v>
      </c>
      <c r="I44" s="74">
        <f t="shared" si="15"/>
        <v>450</v>
      </c>
      <c r="J44" s="76"/>
      <c r="K44" s="76"/>
    </row>
    <row r="45" spans="1:11" s="77" customFormat="1" x14ac:dyDescent="0.3">
      <c r="A45" s="189"/>
      <c r="B45" s="190"/>
      <c r="C45" s="75">
        <v>2026</v>
      </c>
      <c r="D45" s="74">
        <f t="shared" si="11"/>
        <v>450</v>
      </c>
      <c r="E45" s="74">
        <f t="shared" si="15"/>
        <v>0</v>
      </c>
      <c r="F45" s="74">
        <f t="shared" si="15"/>
        <v>0</v>
      </c>
      <c r="G45" s="74">
        <f t="shared" si="15"/>
        <v>0</v>
      </c>
      <c r="H45" s="74">
        <f t="shared" si="15"/>
        <v>0</v>
      </c>
      <c r="I45" s="74">
        <f t="shared" si="15"/>
        <v>450</v>
      </c>
      <c r="J45" s="76"/>
      <c r="K45" s="76"/>
    </row>
    <row r="46" spans="1:11" s="77" customFormat="1" ht="13.5" customHeight="1" x14ac:dyDescent="0.3">
      <c r="A46" s="64"/>
      <c r="B46" s="202" t="s">
        <v>63</v>
      </c>
      <c r="C46" s="202"/>
      <c r="D46" s="202"/>
      <c r="E46" s="202"/>
      <c r="F46" s="202"/>
      <c r="G46" s="202"/>
      <c r="H46" s="202"/>
      <c r="I46" s="202"/>
      <c r="J46" s="202"/>
      <c r="K46" s="202"/>
    </row>
    <row r="47" spans="1:11" s="77" customFormat="1" ht="120.45" customHeight="1" x14ac:dyDescent="0.3">
      <c r="A47" s="192" t="s">
        <v>72</v>
      </c>
      <c r="B47" s="192" t="s">
        <v>112</v>
      </c>
      <c r="C47" s="73" t="s">
        <v>46</v>
      </c>
      <c r="D47" s="74">
        <f>E47+F47+G47+H47+I47</f>
        <v>30</v>
      </c>
      <c r="E47" s="74">
        <f t="shared" ref="E47:I47" si="16">E48+E49+E50+E51+E52+E53</f>
        <v>0</v>
      </c>
      <c r="F47" s="74">
        <f t="shared" si="16"/>
        <v>0</v>
      </c>
      <c r="G47" s="74">
        <f t="shared" si="16"/>
        <v>30</v>
      </c>
      <c r="H47" s="74">
        <f t="shared" si="16"/>
        <v>0</v>
      </c>
      <c r="I47" s="74">
        <f t="shared" si="16"/>
        <v>0</v>
      </c>
      <c r="J47" s="192" t="s">
        <v>69</v>
      </c>
      <c r="K47" s="79" t="s">
        <v>80</v>
      </c>
    </row>
    <row r="48" spans="1:11" s="77" customFormat="1" x14ac:dyDescent="0.3">
      <c r="A48" s="193"/>
      <c r="B48" s="193"/>
      <c r="C48" s="64">
        <v>2021</v>
      </c>
      <c r="D48" s="83">
        <f t="shared" ref="D48:D53" si="17">E48+F48+G48+H48+I48</f>
        <v>0</v>
      </c>
      <c r="E48" s="83">
        <v>0</v>
      </c>
      <c r="F48" s="92">
        <v>0</v>
      </c>
      <c r="G48" s="92">
        <v>0</v>
      </c>
      <c r="H48" s="83">
        <v>0</v>
      </c>
      <c r="I48" s="83">
        <v>0</v>
      </c>
      <c r="J48" s="193"/>
      <c r="K48" s="64"/>
    </row>
    <row r="49" spans="1:11" s="77" customFormat="1" x14ac:dyDescent="0.3">
      <c r="A49" s="193"/>
      <c r="B49" s="193"/>
      <c r="C49" s="64">
        <v>2022</v>
      </c>
      <c r="D49" s="83">
        <f t="shared" si="17"/>
        <v>10</v>
      </c>
      <c r="E49" s="83">
        <v>0</v>
      </c>
      <c r="F49" s="92">
        <v>0</v>
      </c>
      <c r="G49" s="92">
        <v>10</v>
      </c>
      <c r="H49" s="83">
        <v>0</v>
      </c>
      <c r="I49" s="83">
        <v>0</v>
      </c>
      <c r="J49" s="193"/>
      <c r="K49" s="64">
        <v>10</v>
      </c>
    </row>
    <row r="50" spans="1:11" s="77" customFormat="1" x14ac:dyDescent="0.3">
      <c r="A50" s="193"/>
      <c r="B50" s="193"/>
      <c r="C50" s="64">
        <v>2023</v>
      </c>
      <c r="D50" s="83">
        <f t="shared" si="17"/>
        <v>10</v>
      </c>
      <c r="E50" s="83">
        <v>0</v>
      </c>
      <c r="F50" s="92">
        <v>0</v>
      </c>
      <c r="G50" s="92">
        <v>10</v>
      </c>
      <c r="H50" s="83">
        <v>0</v>
      </c>
      <c r="I50" s="83">
        <v>0</v>
      </c>
      <c r="J50" s="193"/>
      <c r="K50" s="64">
        <v>10</v>
      </c>
    </row>
    <row r="51" spans="1:11" s="77" customFormat="1" x14ac:dyDescent="0.3">
      <c r="A51" s="193"/>
      <c r="B51" s="193"/>
      <c r="C51" s="64">
        <v>2024</v>
      </c>
      <c r="D51" s="83">
        <f t="shared" si="17"/>
        <v>10</v>
      </c>
      <c r="E51" s="83">
        <v>0</v>
      </c>
      <c r="F51" s="92">
        <v>0</v>
      </c>
      <c r="G51" s="92">
        <v>10</v>
      </c>
      <c r="H51" s="83">
        <v>0</v>
      </c>
      <c r="I51" s="83">
        <v>0</v>
      </c>
      <c r="J51" s="193"/>
      <c r="K51" s="64">
        <v>10</v>
      </c>
    </row>
    <row r="52" spans="1:11" s="77" customFormat="1" x14ac:dyDescent="0.3">
      <c r="A52" s="193"/>
      <c r="B52" s="193"/>
      <c r="C52" s="64">
        <v>2025</v>
      </c>
      <c r="D52" s="83">
        <f t="shared" si="17"/>
        <v>0</v>
      </c>
      <c r="E52" s="83">
        <v>0</v>
      </c>
      <c r="F52" s="92">
        <v>0</v>
      </c>
      <c r="G52" s="92">
        <v>0</v>
      </c>
      <c r="H52" s="83">
        <v>0</v>
      </c>
      <c r="I52" s="83">
        <v>0</v>
      </c>
      <c r="J52" s="193"/>
      <c r="K52" s="64"/>
    </row>
    <row r="53" spans="1:11" s="77" customFormat="1" ht="20.55" customHeight="1" x14ac:dyDescent="0.3">
      <c r="A53" s="194"/>
      <c r="B53" s="194"/>
      <c r="C53" s="64">
        <v>2026</v>
      </c>
      <c r="D53" s="83">
        <f t="shared" si="17"/>
        <v>0</v>
      </c>
      <c r="E53" s="83">
        <v>0</v>
      </c>
      <c r="F53" s="92">
        <v>0</v>
      </c>
      <c r="G53" s="92">
        <v>0</v>
      </c>
      <c r="H53" s="83">
        <v>0</v>
      </c>
      <c r="I53" s="83">
        <v>0</v>
      </c>
      <c r="J53" s="194"/>
      <c r="K53" s="64"/>
    </row>
    <row r="54" spans="1:11" s="77" customFormat="1" ht="82.95" customHeight="1" x14ac:dyDescent="0.3">
      <c r="A54" s="192" t="s">
        <v>73</v>
      </c>
      <c r="B54" s="192" t="s">
        <v>109</v>
      </c>
      <c r="C54" s="73" t="s">
        <v>46</v>
      </c>
      <c r="D54" s="74">
        <f>E54+F54+G54+H54+I54</f>
        <v>40</v>
      </c>
      <c r="E54" s="74">
        <f t="shared" ref="E54:I54" si="18">E55+E56+E57+E58+E59+E60</f>
        <v>0</v>
      </c>
      <c r="F54" s="74">
        <f t="shared" si="18"/>
        <v>0</v>
      </c>
      <c r="G54" s="74">
        <f t="shared" si="18"/>
        <v>40</v>
      </c>
      <c r="H54" s="74">
        <f t="shared" si="18"/>
        <v>0</v>
      </c>
      <c r="I54" s="74">
        <f t="shared" si="18"/>
        <v>0</v>
      </c>
      <c r="J54" s="192" t="s">
        <v>69</v>
      </c>
      <c r="K54" s="80" t="s">
        <v>103</v>
      </c>
    </row>
    <row r="55" spans="1:11" s="77" customFormat="1" x14ac:dyDescent="0.3">
      <c r="A55" s="193"/>
      <c r="B55" s="193"/>
      <c r="C55" s="64">
        <v>2021</v>
      </c>
      <c r="D55" s="83">
        <f t="shared" ref="D55:D60" si="19">E55+F55+G55+H55+I55</f>
        <v>10</v>
      </c>
      <c r="E55" s="83">
        <v>0</v>
      </c>
      <c r="F55" s="92">
        <v>0</v>
      </c>
      <c r="G55" s="92">
        <v>10</v>
      </c>
      <c r="H55" s="83">
        <v>0</v>
      </c>
      <c r="I55" s="83">
        <v>0</v>
      </c>
      <c r="J55" s="193"/>
      <c r="K55" s="64">
        <v>33</v>
      </c>
    </row>
    <row r="56" spans="1:11" s="77" customFormat="1" x14ac:dyDescent="0.3">
      <c r="A56" s="193"/>
      <c r="B56" s="193"/>
      <c r="C56" s="64">
        <v>2022</v>
      </c>
      <c r="D56" s="83">
        <f t="shared" si="19"/>
        <v>10</v>
      </c>
      <c r="E56" s="83">
        <v>0</v>
      </c>
      <c r="F56" s="92">
        <v>0</v>
      </c>
      <c r="G56" s="92">
        <v>10</v>
      </c>
      <c r="H56" s="83">
        <v>0</v>
      </c>
      <c r="I56" s="83">
        <v>0</v>
      </c>
      <c r="J56" s="193"/>
      <c r="K56" s="64">
        <v>20</v>
      </c>
    </row>
    <row r="57" spans="1:11" s="77" customFormat="1" x14ac:dyDescent="0.3">
      <c r="A57" s="193"/>
      <c r="B57" s="193"/>
      <c r="C57" s="64">
        <v>2023</v>
      </c>
      <c r="D57" s="83">
        <f t="shared" si="19"/>
        <v>10</v>
      </c>
      <c r="E57" s="83">
        <v>0</v>
      </c>
      <c r="F57" s="92">
        <v>0</v>
      </c>
      <c r="G57" s="92">
        <v>10</v>
      </c>
      <c r="H57" s="83">
        <v>0</v>
      </c>
      <c r="I57" s="83">
        <v>0</v>
      </c>
      <c r="J57" s="193"/>
      <c r="K57" s="64">
        <v>20</v>
      </c>
    </row>
    <row r="58" spans="1:11" s="77" customFormat="1" x14ac:dyDescent="0.3">
      <c r="A58" s="193"/>
      <c r="B58" s="193"/>
      <c r="C58" s="64">
        <v>2024</v>
      </c>
      <c r="D58" s="83">
        <f t="shared" si="19"/>
        <v>10</v>
      </c>
      <c r="E58" s="83"/>
      <c r="F58" s="92">
        <v>0</v>
      </c>
      <c r="G58" s="92">
        <v>10</v>
      </c>
      <c r="H58" s="83"/>
      <c r="I58" s="83">
        <v>0</v>
      </c>
      <c r="J58" s="193"/>
      <c r="K58" s="64">
        <v>20</v>
      </c>
    </row>
    <row r="59" spans="1:11" s="77" customFormat="1" x14ac:dyDescent="0.3">
      <c r="A59" s="193"/>
      <c r="B59" s="193"/>
      <c r="C59" s="64">
        <v>2025</v>
      </c>
      <c r="D59" s="83">
        <f t="shared" si="19"/>
        <v>0</v>
      </c>
      <c r="E59" s="83">
        <v>0</v>
      </c>
      <c r="F59" s="92">
        <v>0</v>
      </c>
      <c r="G59" s="92">
        <v>0</v>
      </c>
      <c r="H59" s="83">
        <v>0</v>
      </c>
      <c r="I59" s="83">
        <v>0</v>
      </c>
      <c r="J59" s="193"/>
      <c r="K59" s="64"/>
    </row>
    <row r="60" spans="1:11" s="77" customFormat="1" ht="23.4" customHeight="1" x14ac:dyDescent="0.3">
      <c r="A60" s="194"/>
      <c r="B60" s="194"/>
      <c r="C60" s="64">
        <v>2026</v>
      </c>
      <c r="D60" s="83">
        <f t="shared" si="19"/>
        <v>0</v>
      </c>
      <c r="E60" s="83">
        <v>0</v>
      </c>
      <c r="F60" s="92">
        <v>0</v>
      </c>
      <c r="G60" s="92">
        <v>0</v>
      </c>
      <c r="H60" s="83">
        <v>0</v>
      </c>
      <c r="I60" s="83">
        <v>0</v>
      </c>
      <c r="J60" s="194"/>
      <c r="K60" s="64"/>
    </row>
    <row r="61" spans="1:11" s="77" customFormat="1" ht="42" x14ac:dyDescent="0.3">
      <c r="A61" s="192" t="s">
        <v>74</v>
      </c>
      <c r="B61" s="192" t="s">
        <v>110</v>
      </c>
      <c r="C61" s="73" t="s">
        <v>46</v>
      </c>
      <c r="D61" s="74">
        <f>E61+F61+G61+H61+I61</f>
        <v>30</v>
      </c>
      <c r="E61" s="74">
        <f t="shared" ref="E61:I61" si="20">E62+E63+E64+E65+E66+E67</f>
        <v>0</v>
      </c>
      <c r="F61" s="74">
        <f t="shared" si="20"/>
        <v>0</v>
      </c>
      <c r="G61" s="74">
        <f t="shared" si="20"/>
        <v>30</v>
      </c>
      <c r="H61" s="74">
        <f t="shared" si="20"/>
        <v>0</v>
      </c>
      <c r="I61" s="74">
        <f t="shared" si="20"/>
        <v>0</v>
      </c>
      <c r="J61" s="192" t="s">
        <v>69</v>
      </c>
      <c r="K61" s="80" t="s">
        <v>104</v>
      </c>
    </row>
    <row r="62" spans="1:11" s="77" customFormat="1" x14ac:dyDescent="0.3">
      <c r="A62" s="193"/>
      <c r="B62" s="193"/>
      <c r="C62" s="64">
        <v>2021</v>
      </c>
      <c r="D62" s="83">
        <f t="shared" ref="D62:D102" si="21">E62+F62+G62+H62+I62</f>
        <v>0</v>
      </c>
      <c r="E62" s="83">
        <v>0</v>
      </c>
      <c r="F62" s="92">
        <v>0</v>
      </c>
      <c r="G62" s="92">
        <v>0</v>
      </c>
      <c r="H62" s="83">
        <v>0</v>
      </c>
      <c r="I62" s="83">
        <v>0</v>
      </c>
      <c r="J62" s="193"/>
      <c r="K62" s="64"/>
    </row>
    <row r="63" spans="1:11" s="77" customFormat="1" x14ac:dyDescent="0.3">
      <c r="A63" s="193"/>
      <c r="B63" s="193"/>
      <c r="C63" s="64">
        <v>2022</v>
      </c>
      <c r="D63" s="83">
        <f t="shared" si="21"/>
        <v>10</v>
      </c>
      <c r="E63" s="83">
        <v>0</v>
      </c>
      <c r="F63" s="92">
        <v>0</v>
      </c>
      <c r="G63" s="92">
        <v>10</v>
      </c>
      <c r="H63" s="83">
        <v>0</v>
      </c>
      <c r="I63" s="83">
        <v>0</v>
      </c>
      <c r="J63" s="193"/>
      <c r="K63" s="64">
        <v>5</v>
      </c>
    </row>
    <row r="64" spans="1:11" s="77" customFormat="1" x14ac:dyDescent="0.3">
      <c r="A64" s="193"/>
      <c r="B64" s="193"/>
      <c r="C64" s="64">
        <v>2023</v>
      </c>
      <c r="D64" s="83">
        <f t="shared" si="21"/>
        <v>10</v>
      </c>
      <c r="E64" s="83">
        <v>0</v>
      </c>
      <c r="F64" s="92">
        <v>0</v>
      </c>
      <c r="G64" s="92">
        <v>10</v>
      </c>
      <c r="H64" s="83">
        <v>0</v>
      </c>
      <c r="I64" s="83">
        <v>0</v>
      </c>
      <c r="J64" s="193"/>
      <c r="K64" s="64">
        <v>5</v>
      </c>
    </row>
    <row r="65" spans="1:11" s="77" customFormat="1" x14ac:dyDescent="0.3">
      <c r="A65" s="193"/>
      <c r="B65" s="193"/>
      <c r="C65" s="64">
        <v>2024</v>
      </c>
      <c r="D65" s="83">
        <f t="shared" si="21"/>
        <v>10</v>
      </c>
      <c r="E65" s="83">
        <v>0</v>
      </c>
      <c r="F65" s="92">
        <v>0</v>
      </c>
      <c r="G65" s="92">
        <v>10</v>
      </c>
      <c r="H65" s="83">
        <v>0</v>
      </c>
      <c r="I65" s="83">
        <v>0</v>
      </c>
      <c r="J65" s="193"/>
      <c r="K65" s="64">
        <v>5</v>
      </c>
    </row>
    <row r="66" spans="1:11" s="77" customFormat="1" x14ac:dyDescent="0.3">
      <c r="A66" s="193"/>
      <c r="B66" s="193"/>
      <c r="C66" s="64">
        <v>2025</v>
      </c>
      <c r="D66" s="83">
        <f t="shared" si="21"/>
        <v>0</v>
      </c>
      <c r="E66" s="83">
        <v>0</v>
      </c>
      <c r="F66" s="92">
        <v>0</v>
      </c>
      <c r="G66" s="92">
        <v>0</v>
      </c>
      <c r="H66" s="83">
        <v>0</v>
      </c>
      <c r="I66" s="83">
        <v>0</v>
      </c>
      <c r="J66" s="193"/>
      <c r="K66" s="64"/>
    </row>
    <row r="67" spans="1:11" s="77" customFormat="1" ht="15.6" customHeight="1" x14ac:dyDescent="0.3">
      <c r="A67" s="194"/>
      <c r="B67" s="194"/>
      <c r="C67" s="64">
        <v>2026</v>
      </c>
      <c r="D67" s="83">
        <f t="shared" si="21"/>
        <v>0</v>
      </c>
      <c r="E67" s="83">
        <v>0</v>
      </c>
      <c r="F67" s="92">
        <v>0</v>
      </c>
      <c r="G67" s="92">
        <v>0</v>
      </c>
      <c r="H67" s="83">
        <v>0</v>
      </c>
      <c r="I67" s="83">
        <v>0</v>
      </c>
      <c r="J67" s="194"/>
      <c r="K67" s="64"/>
    </row>
    <row r="68" spans="1:11" s="77" customFormat="1" ht="67.95" customHeight="1" x14ac:dyDescent="0.3">
      <c r="A68" s="192" t="s">
        <v>81</v>
      </c>
      <c r="B68" s="192" t="s">
        <v>111</v>
      </c>
      <c r="C68" s="73" t="s">
        <v>46</v>
      </c>
      <c r="D68" s="74">
        <f>E68+F68+G68+H68+I68</f>
        <v>5311.5999999999995</v>
      </c>
      <c r="E68" s="74">
        <f t="shared" ref="E68:I68" si="22">E69+E70+E71+E72+E73+E74</f>
        <v>0</v>
      </c>
      <c r="F68" s="74">
        <f t="shared" si="22"/>
        <v>0</v>
      </c>
      <c r="G68" s="74">
        <f t="shared" si="22"/>
        <v>5311.5999999999995</v>
      </c>
      <c r="H68" s="74">
        <f t="shared" si="22"/>
        <v>0</v>
      </c>
      <c r="I68" s="74">
        <f t="shared" si="22"/>
        <v>0</v>
      </c>
      <c r="J68" s="192" t="s">
        <v>71</v>
      </c>
      <c r="K68" s="80" t="s">
        <v>105</v>
      </c>
    </row>
    <row r="69" spans="1:11" s="77" customFormat="1" x14ac:dyDescent="0.3">
      <c r="A69" s="193"/>
      <c r="B69" s="193"/>
      <c r="C69" s="64">
        <v>2021</v>
      </c>
      <c r="D69" s="83">
        <f t="shared" ref="D69:D81" si="23">E69+F69+G69+H69+I69</f>
        <v>1435.71</v>
      </c>
      <c r="E69" s="83">
        <v>0</v>
      </c>
      <c r="F69" s="92"/>
      <c r="G69" s="92">
        <v>1435.71</v>
      </c>
      <c r="H69" s="83">
        <v>0</v>
      </c>
      <c r="I69" s="83">
        <v>0</v>
      </c>
      <c r="J69" s="193"/>
      <c r="K69" s="64">
        <v>1</v>
      </c>
    </row>
    <row r="70" spans="1:11" s="77" customFormat="1" x14ac:dyDescent="0.3">
      <c r="A70" s="193"/>
      <c r="B70" s="193"/>
      <c r="C70" s="64">
        <v>2022</v>
      </c>
      <c r="D70" s="83">
        <f t="shared" si="23"/>
        <v>1452.58</v>
      </c>
      <c r="E70" s="83">
        <v>0</v>
      </c>
      <c r="F70" s="92"/>
      <c r="G70" s="92">
        <v>1452.58</v>
      </c>
      <c r="H70" s="83">
        <v>0</v>
      </c>
      <c r="I70" s="83">
        <v>0</v>
      </c>
      <c r="J70" s="193"/>
      <c r="K70" s="64">
        <v>1</v>
      </c>
    </row>
    <row r="71" spans="1:11" s="77" customFormat="1" x14ac:dyDescent="0.3">
      <c r="A71" s="193"/>
      <c r="B71" s="193"/>
      <c r="C71" s="64">
        <v>2023</v>
      </c>
      <c r="D71" s="83">
        <f t="shared" si="23"/>
        <v>491.95</v>
      </c>
      <c r="E71" s="83">
        <v>0</v>
      </c>
      <c r="F71" s="92"/>
      <c r="G71" s="92">
        <v>491.95</v>
      </c>
      <c r="H71" s="83">
        <v>0</v>
      </c>
      <c r="I71" s="83">
        <v>0</v>
      </c>
      <c r="J71" s="193"/>
      <c r="K71" s="64">
        <v>1</v>
      </c>
    </row>
    <row r="72" spans="1:11" s="77" customFormat="1" x14ac:dyDescent="0.3">
      <c r="A72" s="193"/>
      <c r="B72" s="193"/>
      <c r="C72" s="64">
        <v>2024</v>
      </c>
      <c r="D72" s="83">
        <f t="shared" si="23"/>
        <v>1931.36</v>
      </c>
      <c r="E72" s="83">
        <v>0</v>
      </c>
      <c r="F72" s="92"/>
      <c r="G72" s="92">
        <v>1931.36</v>
      </c>
      <c r="H72" s="83">
        <v>0</v>
      </c>
      <c r="I72" s="83">
        <v>0</v>
      </c>
      <c r="J72" s="193"/>
      <c r="K72" s="64">
        <v>1</v>
      </c>
    </row>
    <row r="73" spans="1:11" s="77" customFormat="1" x14ac:dyDescent="0.3">
      <c r="A73" s="193"/>
      <c r="B73" s="193"/>
      <c r="C73" s="64">
        <v>2025</v>
      </c>
      <c r="D73" s="83">
        <f t="shared" si="23"/>
        <v>0</v>
      </c>
      <c r="E73" s="83">
        <v>0</v>
      </c>
      <c r="F73" s="92"/>
      <c r="G73" s="92">
        <v>0</v>
      </c>
      <c r="H73" s="83">
        <v>0</v>
      </c>
      <c r="I73" s="83">
        <v>0</v>
      </c>
      <c r="J73" s="193"/>
      <c r="K73" s="64"/>
    </row>
    <row r="74" spans="1:11" s="77" customFormat="1" x14ac:dyDescent="0.3">
      <c r="A74" s="194"/>
      <c r="B74" s="194"/>
      <c r="C74" s="64">
        <v>2026</v>
      </c>
      <c r="D74" s="83">
        <f t="shared" si="23"/>
        <v>0</v>
      </c>
      <c r="E74" s="83">
        <v>0</v>
      </c>
      <c r="F74" s="92"/>
      <c r="G74" s="92">
        <v>0</v>
      </c>
      <c r="H74" s="83">
        <v>0</v>
      </c>
      <c r="I74" s="83">
        <v>0</v>
      </c>
      <c r="J74" s="194"/>
      <c r="K74" s="64"/>
    </row>
    <row r="75" spans="1:11" s="77" customFormat="1" ht="56.55" customHeight="1" x14ac:dyDescent="0.3">
      <c r="A75" s="81"/>
      <c r="B75" s="192" t="s">
        <v>108</v>
      </c>
      <c r="C75" s="73" t="s">
        <v>46</v>
      </c>
      <c r="D75" s="74">
        <f>E75+F75+G75+H75+I75</f>
        <v>3942.0299999999997</v>
      </c>
      <c r="E75" s="74">
        <f t="shared" ref="E75:I75" si="24">E76+E77+E78+E79+E80+E81</f>
        <v>0</v>
      </c>
      <c r="F75" s="74">
        <f t="shared" si="24"/>
        <v>0</v>
      </c>
      <c r="G75" s="74">
        <f t="shared" si="24"/>
        <v>3942.0299999999997</v>
      </c>
      <c r="H75" s="74">
        <f t="shared" si="24"/>
        <v>0</v>
      </c>
      <c r="I75" s="74">
        <f t="shared" si="24"/>
        <v>0</v>
      </c>
      <c r="J75" s="81"/>
      <c r="K75" s="80" t="s">
        <v>105</v>
      </c>
    </row>
    <row r="76" spans="1:11" s="77" customFormat="1" x14ac:dyDescent="0.3">
      <c r="A76" s="81" t="s">
        <v>83</v>
      </c>
      <c r="B76" s="193"/>
      <c r="C76" s="64">
        <v>2021</v>
      </c>
      <c r="D76" s="83">
        <f t="shared" si="23"/>
        <v>0</v>
      </c>
      <c r="E76" s="83"/>
      <c r="F76" s="92"/>
      <c r="G76" s="92">
        <v>0</v>
      </c>
      <c r="H76" s="83"/>
      <c r="I76" s="83"/>
      <c r="J76" s="81"/>
      <c r="K76" s="64"/>
    </row>
    <row r="77" spans="1:11" s="77" customFormat="1" ht="17.399999999999999" customHeight="1" x14ac:dyDescent="0.3">
      <c r="A77" s="81"/>
      <c r="B77" s="193"/>
      <c r="C77" s="64">
        <v>2022</v>
      </c>
      <c r="D77" s="83">
        <f t="shared" si="23"/>
        <v>1314.01</v>
      </c>
      <c r="E77" s="83"/>
      <c r="F77" s="92"/>
      <c r="G77" s="92">
        <v>1314.01</v>
      </c>
      <c r="H77" s="83"/>
      <c r="I77" s="83"/>
      <c r="J77" s="81"/>
      <c r="K77" s="64">
        <v>1</v>
      </c>
    </row>
    <row r="78" spans="1:11" s="77" customFormat="1" x14ac:dyDescent="0.3">
      <c r="A78" s="81"/>
      <c r="B78" s="193"/>
      <c r="C78" s="64">
        <v>2023</v>
      </c>
      <c r="D78" s="83">
        <f t="shared" si="23"/>
        <v>1314.01</v>
      </c>
      <c r="E78" s="83"/>
      <c r="F78" s="92"/>
      <c r="G78" s="92">
        <v>1314.01</v>
      </c>
      <c r="H78" s="83"/>
      <c r="I78" s="83"/>
      <c r="J78" s="81"/>
      <c r="K78" s="64">
        <v>1</v>
      </c>
    </row>
    <row r="79" spans="1:11" s="77" customFormat="1" x14ac:dyDescent="0.3">
      <c r="A79" s="81"/>
      <c r="B79" s="193"/>
      <c r="C79" s="64">
        <v>2024</v>
      </c>
      <c r="D79" s="83">
        <f t="shared" si="23"/>
        <v>1314.01</v>
      </c>
      <c r="E79" s="83"/>
      <c r="F79" s="92"/>
      <c r="G79" s="92">
        <v>1314.01</v>
      </c>
      <c r="H79" s="83"/>
      <c r="I79" s="83"/>
      <c r="J79" s="81"/>
      <c r="K79" s="64">
        <v>1</v>
      </c>
    </row>
    <row r="80" spans="1:11" s="77" customFormat="1" x14ac:dyDescent="0.3">
      <c r="A80" s="81"/>
      <c r="B80" s="193"/>
      <c r="C80" s="64">
        <v>2025</v>
      </c>
      <c r="D80" s="83">
        <f t="shared" si="23"/>
        <v>0</v>
      </c>
      <c r="E80" s="83"/>
      <c r="F80" s="92"/>
      <c r="G80" s="92">
        <v>0</v>
      </c>
      <c r="H80" s="83"/>
      <c r="I80" s="83"/>
      <c r="J80" s="81"/>
      <c r="K80" s="64"/>
    </row>
    <row r="81" spans="1:11" s="77" customFormat="1" x14ac:dyDescent="0.3">
      <c r="A81" s="81"/>
      <c r="B81" s="194"/>
      <c r="C81" s="64">
        <v>2026</v>
      </c>
      <c r="D81" s="83">
        <f t="shared" si="23"/>
        <v>0</v>
      </c>
      <c r="E81" s="83"/>
      <c r="F81" s="92"/>
      <c r="G81" s="92">
        <v>0</v>
      </c>
      <c r="H81" s="83"/>
      <c r="I81" s="83"/>
      <c r="J81" s="81"/>
      <c r="K81" s="64"/>
    </row>
    <row r="82" spans="1:11" s="77" customFormat="1" ht="42.45" customHeight="1" x14ac:dyDescent="0.3">
      <c r="A82" s="192" t="s">
        <v>95</v>
      </c>
      <c r="B82" s="192" t="s">
        <v>107</v>
      </c>
      <c r="C82" s="73" t="s">
        <v>46</v>
      </c>
      <c r="D82" s="74">
        <f>E82+F82+G82+H82+I82</f>
        <v>549</v>
      </c>
      <c r="E82" s="74">
        <f t="shared" ref="E82:I82" si="25">E83+E84+E85+E86+E87+E88</f>
        <v>0</v>
      </c>
      <c r="F82" s="74">
        <f t="shared" si="25"/>
        <v>0</v>
      </c>
      <c r="G82" s="74">
        <f t="shared" si="25"/>
        <v>549</v>
      </c>
      <c r="H82" s="74">
        <f t="shared" si="25"/>
        <v>0</v>
      </c>
      <c r="I82" s="74">
        <f t="shared" si="25"/>
        <v>0</v>
      </c>
      <c r="J82" s="192" t="s">
        <v>71</v>
      </c>
      <c r="K82" s="80" t="s">
        <v>106</v>
      </c>
    </row>
    <row r="83" spans="1:11" s="77" customFormat="1" x14ac:dyDescent="0.3">
      <c r="A83" s="193"/>
      <c r="B83" s="193"/>
      <c r="C83" s="64">
        <v>2021</v>
      </c>
      <c r="D83" s="83">
        <f t="shared" ref="D83:D88" si="26">E83+F83+G83+H83+I83</f>
        <v>249</v>
      </c>
      <c r="E83" s="83">
        <v>0</v>
      </c>
      <c r="F83" s="92"/>
      <c r="G83" s="92">
        <v>249</v>
      </c>
      <c r="H83" s="83">
        <v>0</v>
      </c>
      <c r="I83" s="83">
        <v>0</v>
      </c>
      <c r="J83" s="193"/>
      <c r="K83" s="82">
        <v>1</v>
      </c>
    </row>
    <row r="84" spans="1:11" s="77" customFormat="1" x14ac:dyDescent="0.3">
      <c r="A84" s="193"/>
      <c r="B84" s="193"/>
      <c r="C84" s="64">
        <v>2022</v>
      </c>
      <c r="D84" s="83">
        <f t="shared" si="26"/>
        <v>300</v>
      </c>
      <c r="E84" s="83">
        <v>0</v>
      </c>
      <c r="F84" s="92"/>
      <c r="G84" s="92">
        <v>300</v>
      </c>
      <c r="H84" s="83">
        <v>0</v>
      </c>
      <c r="I84" s="83">
        <v>0</v>
      </c>
      <c r="J84" s="193"/>
      <c r="K84" s="64">
        <v>1</v>
      </c>
    </row>
    <row r="85" spans="1:11" s="77" customFormat="1" x14ac:dyDescent="0.3">
      <c r="A85" s="193"/>
      <c r="B85" s="193"/>
      <c r="C85" s="64">
        <v>2023</v>
      </c>
      <c r="D85" s="83">
        <f t="shared" si="26"/>
        <v>0</v>
      </c>
      <c r="E85" s="83">
        <v>0</v>
      </c>
      <c r="F85" s="92"/>
      <c r="G85" s="92">
        <v>0</v>
      </c>
      <c r="H85" s="83">
        <v>0</v>
      </c>
      <c r="I85" s="83">
        <v>0</v>
      </c>
      <c r="J85" s="193"/>
      <c r="K85" s="64"/>
    </row>
    <row r="86" spans="1:11" s="77" customFormat="1" x14ac:dyDescent="0.3">
      <c r="A86" s="193"/>
      <c r="B86" s="193"/>
      <c r="C86" s="64">
        <v>2024</v>
      </c>
      <c r="D86" s="83">
        <f t="shared" si="26"/>
        <v>0</v>
      </c>
      <c r="E86" s="83">
        <v>0</v>
      </c>
      <c r="F86" s="92"/>
      <c r="G86" s="92">
        <v>0</v>
      </c>
      <c r="H86" s="83">
        <v>0</v>
      </c>
      <c r="I86" s="83">
        <v>0</v>
      </c>
      <c r="J86" s="193"/>
      <c r="K86" s="64"/>
    </row>
    <row r="87" spans="1:11" s="77" customFormat="1" x14ac:dyDescent="0.3">
      <c r="A87" s="193"/>
      <c r="B87" s="193"/>
      <c r="C87" s="64">
        <v>2025</v>
      </c>
      <c r="D87" s="83">
        <f t="shared" si="26"/>
        <v>0</v>
      </c>
      <c r="E87" s="83">
        <v>0</v>
      </c>
      <c r="F87" s="92"/>
      <c r="G87" s="92">
        <v>0</v>
      </c>
      <c r="H87" s="83">
        <v>0</v>
      </c>
      <c r="I87" s="83">
        <v>0</v>
      </c>
      <c r="J87" s="193"/>
      <c r="K87" s="64"/>
    </row>
    <row r="88" spans="1:11" s="77" customFormat="1" x14ac:dyDescent="0.3">
      <c r="A88" s="194"/>
      <c r="B88" s="194"/>
      <c r="C88" s="64">
        <v>2026</v>
      </c>
      <c r="D88" s="83">
        <f t="shared" si="26"/>
        <v>0</v>
      </c>
      <c r="E88" s="83">
        <v>0</v>
      </c>
      <c r="F88" s="92"/>
      <c r="G88" s="92">
        <v>0</v>
      </c>
      <c r="H88" s="83">
        <v>0</v>
      </c>
      <c r="I88" s="83">
        <v>0</v>
      </c>
      <c r="J88" s="194"/>
      <c r="K88" s="64"/>
    </row>
    <row r="89" spans="1:11" s="77" customFormat="1" x14ac:dyDescent="0.3">
      <c r="A89" s="185" t="s">
        <v>41</v>
      </c>
      <c r="B89" s="186"/>
      <c r="C89" s="73" t="s">
        <v>46</v>
      </c>
      <c r="D89" s="74">
        <f>E89+F89+G89+H89+I89</f>
        <v>9902.630000000001</v>
      </c>
      <c r="E89" s="74">
        <f>E90+E91+E92+E93+E94+E95</f>
        <v>0</v>
      </c>
      <c r="F89" s="74">
        <f>F90+F91+F92+F93+F94+F95</f>
        <v>0</v>
      </c>
      <c r="G89" s="74">
        <f>G90+G91+G92+G93+G94+G95</f>
        <v>9902.630000000001</v>
      </c>
      <c r="H89" s="74">
        <f t="shared" ref="H89:I89" si="27">H90+H91+H92+H93+H94+H95</f>
        <v>0</v>
      </c>
      <c r="I89" s="74">
        <f t="shared" si="27"/>
        <v>0</v>
      </c>
      <c r="J89" s="76"/>
      <c r="K89" s="76"/>
    </row>
    <row r="90" spans="1:11" s="77" customFormat="1" x14ac:dyDescent="0.3">
      <c r="A90" s="187"/>
      <c r="B90" s="188"/>
      <c r="C90" s="75">
        <v>2021</v>
      </c>
      <c r="D90" s="74">
        <f t="shared" ref="D90:D95" si="28">D62+D55+D48+D69+D76+D83</f>
        <v>1694.71</v>
      </c>
      <c r="E90" s="74">
        <f t="shared" ref="E90:E95" si="29">E62+E55+E48</f>
        <v>0</v>
      </c>
      <c r="F90" s="74">
        <f t="shared" ref="F90:F95" si="30">F62+F55+F48+F69+F83</f>
        <v>0</v>
      </c>
      <c r="G90" s="74">
        <f t="shared" ref="G90:G95" si="31">G62+G55+G48+G69+G76+G83</f>
        <v>1694.71</v>
      </c>
      <c r="H90" s="74">
        <f t="shared" ref="H90:I95" si="32">H62+H55+H48</f>
        <v>0</v>
      </c>
      <c r="I90" s="74">
        <f t="shared" si="32"/>
        <v>0</v>
      </c>
      <c r="J90" s="76"/>
      <c r="K90" s="76"/>
    </row>
    <row r="91" spans="1:11" s="77" customFormat="1" x14ac:dyDescent="0.3">
      <c r="A91" s="187"/>
      <c r="B91" s="188"/>
      <c r="C91" s="75">
        <v>2022</v>
      </c>
      <c r="D91" s="74">
        <f t="shared" si="28"/>
        <v>3096.59</v>
      </c>
      <c r="E91" s="74">
        <f t="shared" si="29"/>
        <v>0</v>
      </c>
      <c r="F91" s="74">
        <f t="shared" si="30"/>
        <v>0</v>
      </c>
      <c r="G91" s="74">
        <f>G63+G56+G49+G70+G77+G84</f>
        <v>3096.59</v>
      </c>
      <c r="H91" s="74">
        <f t="shared" si="32"/>
        <v>0</v>
      </c>
      <c r="I91" s="74">
        <f t="shared" si="32"/>
        <v>0</v>
      </c>
      <c r="J91" s="76"/>
      <c r="K91" s="76"/>
    </row>
    <row r="92" spans="1:11" s="77" customFormat="1" x14ac:dyDescent="0.3">
      <c r="A92" s="187"/>
      <c r="B92" s="188"/>
      <c r="C92" s="75">
        <v>2023</v>
      </c>
      <c r="D92" s="74">
        <f t="shared" si="28"/>
        <v>1835.96</v>
      </c>
      <c r="E92" s="74">
        <f t="shared" si="29"/>
        <v>0</v>
      </c>
      <c r="F92" s="74">
        <f t="shared" si="30"/>
        <v>0</v>
      </c>
      <c r="G92" s="74">
        <f t="shared" si="31"/>
        <v>1835.96</v>
      </c>
      <c r="H92" s="74">
        <f t="shared" si="32"/>
        <v>0</v>
      </c>
      <c r="I92" s="74">
        <f t="shared" si="32"/>
        <v>0</v>
      </c>
      <c r="J92" s="76"/>
      <c r="K92" s="76"/>
    </row>
    <row r="93" spans="1:11" s="77" customFormat="1" x14ac:dyDescent="0.3">
      <c r="A93" s="187"/>
      <c r="B93" s="188"/>
      <c r="C93" s="75">
        <v>2024</v>
      </c>
      <c r="D93" s="74">
        <f t="shared" si="28"/>
        <v>3275.37</v>
      </c>
      <c r="E93" s="74">
        <f t="shared" si="29"/>
        <v>0</v>
      </c>
      <c r="F93" s="74">
        <f t="shared" si="30"/>
        <v>0</v>
      </c>
      <c r="G93" s="74">
        <f t="shared" si="31"/>
        <v>3275.37</v>
      </c>
      <c r="H93" s="74">
        <f t="shared" si="32"/>
        <v>0</v>
      </c>
      <c r="I93" s="74">
        <f t="shared" si="32"/>
        <v>0</v>
      </c>
      <c r="J93" s="76"/>
      <c r="K93" s="76"/>
    </row>
    <row r="94" spans="1:11" s="77" customFormat="1" x14ac:dyDescent="0.3">
      <c r="A94" s="187"/>
      <c r="B94" s="188"/>
      <c r="C94" s="75">
        <v>2025</v>
      </c>
      <c r="D94" s="74">
        <f t="shared" si="28"/>
        <v>0</v>
      </c>
      <c r="E94" s="74">
        <f t="shared" si="29"/>
        <v>0</v>
      </c>
      <c r="F94" s="74">
        <f t="shared" si="30"/>
        <v>0</v>
      </c>
      <c r="G94" s="74">
        <f t="shared" si="31"/>
        <v>0</v>
      </c>
      <c r="H94" s="74">
        <f t="shared" si="32"/>
        <v>0</v>
      </c>
      <c r="I94" s="74">
        <f t="shared" si="32"/>
        <v>0</v>
      </c>
      <c r="J94" s="76"/>
      <c r="K94" s="76"/>
    </row>
    <row r="95" spans="1:11" s="77" customFormat="1" x14ac:dyDescent="0.3">
      <c r="A95" s="189"/>
      <c r="B95" s="190"/>
      <c r="C95" s="75">
        <v>2026</v>
      </c>
      <c r="D95" s="74">
        <f t="shared" si="28"/>
        <v>0</v>
      </c>
      <c r="E95" s="74">
        <f t="shared" si="29"/>
        <v>0</v>
      </c>
      <c r="F95" s="74">
        <f t="shared" si="30"/>
        <v>0</v>
      </c>
      <c r="G95" s="74">
        <f t="shared" si="31"/>
        <v>0</v>
      </c>
      <c r="H95" s="74">
        <f t="shared" si="32"/>
        <v>0</v>
      </c>
      <c r="I95" s="74">
        <f t="shared" si="32"/>
        <v>0</v>
      </c>
      <c r="J95" s="76"/>
      <c r="K95" s="76"/>
    </row>
    <row r="96" spans="1:11" s="77" customFormat="1" x14ac:dyDescent="0.3">
      <c r="A96" s="185" t="s">
        <v>42</v>
      </c>
      <c r="B96" s="186"/>
      <c r="C96" s="75" t="s">
        <v>39</v>
      </c>
      <c r="D96" s="74">
        <f>E96+F96+G96+H96+I96</f>
        <v>24284.327509999999</v>
      </c>
      <c r="E96" s="74">
        <f>E97+E98+E99+E100+E101+E102</f>
        <v>0</v>
      </c>
      <c r="F96" s="74">
        <f t="shared" ref="F96" si="33">F97+F98+F99+F100+F101+F102</f>
        <v>3653.8475100000005</v>
      </c>
      <c r="G96" s="74">
        <f>G97+G98+G99+G100+G101+G102</f>
        <v>12680.48</v>
      </c>
      <c r="H96" s="74">
        <f t="shared" ref="H96:I96" si="34">H97+H98+H99+H100+H101+H102</f>
        <v>0</v>
      </c>
      <c r="I96" s="74">
        <f t="shared" si="34"/>
        <v>7950</v>
      </c>
      <c r="J96" s="64"/>
      <c r="K96" s="64"/>
    </row>
    <row r="97" spans="1:11" s="77" customFormat="1" x14ac:dyDescent="0.3">
      <c r="A97" s="187"/>
      <c r="B97" s="188"/>
      <c r="C97" s="75">
        <v>2021</v>
      </c>
      <c r="D97" s="74">
        <f>E97+F97+G97+H97+I97</f>
        <v>6821.8975100000007</v>
      </c>
      <c r="E97" s="83">
        <f>E90+E40+E25</f>
        <v>0</v>
      </c>
      <c r="F97" s="83">
        <f>F90+F40+F25</f>
        <v>2106.0875100000003</v>
      </c>
      <c r="G97" s="83">
        <f>G90+G40+G25</f>
        <v>2365.81</v>
      </c>
      <c r="H97" s="83">
        <f t="shared" ref="H97:I97" si="35">H90+H40+H25</f>
        <v>0</v>
      </c>
      <c r="I97" s="83">
        <f t="shared" si="35"/>
        <v>2350</v>
      </c>
      <c r="J97" s="64"/>
      <c r="K97" s="64"/>
    </row>
    <row r="98" spans="1:11" s="77" customFormat="1" x14ac:dyDescent="0.3">
      <c r="A98" s="187"/>
      <c r="B98" s="188"/>
      <c r="C98" s="75">
        <v>2022</v>
      </c>
      <c r="D98" s="74">
        <f t="shared" si="21"/>
        <v>6196.6</v>
      </c>
      <c r="E98" s="83">
        <f>E91+E41+E26</f>
        <v>0</v>
      </c>
      <c r="F98" s="83">
        <f t="shared" ref="F98:I102" si="36">F91+F41+F26</f>
        <v>1547.76</v>
      </c>
      <c r="G98" s="83">
        <f>G91+G41+G26</f>
        <v>3798.84</v>
      </c>
      <c r="H98" s="83">
        <f t="shared" si="36"/>
        <v>0</v>
      </c>
      <c r="I98" s="83">
        <f t="shared" si="36"/>
        <v>850</v>
      </c>
      <c r="J98" s="64"/>
      <c r="K98" s="64"/>
    </row>
    <row r="99" spans="1:11" s="77" customFormat="1" x14ac:dyDescent="0.3">
      <c r="A99" s="187"/>
      <c r="B99" s="188"/>
      <c r="C99" s="75">
        <v>2023</v>
      </c>
      <c r="D99" s="74">
        <f t="shared" si="21"/>
        <v>3388.21</v>
      </c>
      <c r="E99" s="83">
        <f>E92+E42+E27</f>
        <v>0</v>
      </c>
      <c r="F99" s="83">
        <f t="shared" si="36"/>
        <v>0</v>
      </c>
      <c r="G99" s="83">
        <f t="shared" si="36"/>
        <v>2538.21</v>
      </c>
      <c r="H99" s="83">
        <f t="shared" si="36"/>
        <v>0</v>
      </c>
      <c r="I99" s="83">
        <f t="shared" si="36"/>
        <v>850</v>
      </c>
      <c r="J99" s="64"/>
      <c r="K99" s="64"/>
    </row>
    <row r="100" spans="1:11" s="77" customFormat="1" x14ac:dyDescent="0.3">
      <c r="A100" s="187"/>
      <c r="B100" s="188"/>
      <c r="C100" s="75">
        <v>2024</v>
      </c>
      <c r="D100" s="74">
        <f t="shared" si="21"/>
        <v>5277.62</v>
      </c>
      <c r="E100" s="83">
        <f>E93+E43+E28</f>
        <v>0</v>
      </c>
      <c r="F100" s="83">
        <f t="shared" si="36"/>
        <v>0</v>
      </c>
      <c r="G100" s="83">
        <f t="shared" si="36"/>
        <v>3977.62</v>
      </c>
      <c r="H100" s="83">
        <f t="shared" si="36"/>
        <v>0</v>
      </c>
      <c r="I100" s="83">
        <f t="shared" si="36"/>
        <v>1300</v>
      </c>
      <c r="J100" s="64"/>
      <c r="K100" s="64"/>
    </row>
    <row r="101" spans="1:11" s="77" customFormat="1" x14ac:dyDescent="0.3">
      <c r="A101" s="187"/>
      <c r="B101" s="188"/>
      <c r="C101" s="75">
        <v>2025</v>
      </c>
      <c r="D101" s="74">
        <f t="shared" si="21"/>
        <v>1300</v>
      </c>
      <c r="E101" s="83">
        <f>E94+E44+E29</f>
        <v>0</v>
      </c>
      <c r="F101" s="83">
        <f t="shared" si="36"/>
        <v>0</v>
      </c>
      <c r="G101" s="83">
        <f t="shared" si="36"/>
        <v>0</v>
      </c>
      <c r="H101" s="83">
        <f t="shared" si="36"/>
        <v>0</v>
      </c>
      <c r="I101" s="83">
        <f t="shared" si="36"/>
        <v>1300</v>
      </c>
      <c r="J101" s="64"/>
      <c r="K101" s="64"/>
    </row>
    <row r="102" spans="1:11" s="77" customFormat="1" x14ac:dyDescent="0.3">
      <c r="A102" s="189"/>
      <c r="B102" s="190"/>
      <c r="C102" s="75">
        <v>2026</v>
      </c>
      <c r="D102" s="74">
        <f t="shared" si="21"/>
        <v>1300</v>
      </c>
      <c r="E102" s="83">
        <f>E95+E45+E30</f>
        <v>0</v>
      </c>
      <c r="F102" s="83">
        <f t="shared" si="36"/>
        <v>0</v>
      </c>
      <c r="G102" s="83">
        <f t="shared" si="36"/>
        <v>0</v>
      </c>
      <c r="H102" s="83">
        <f t="shared" si="36"/>
        <v>0</v>
      </c>
      <c r="I102" s="83">
        <f t="shared" si="36"/>
        <v>1300</v>
      </c>
      <c r="J102" s="76"/>
      <c r="K102" s="76"/>
    </row>
  </sheetData>
  <mergeCells count="43">
    <mergeCell ref="B31:K31"/>
    <mergeCell ref="B46:K46"/>
    <mergeCell ref="B75:B81"/>
    <mergeCell ref="J2:K2"/>
    <mergeCell ref="A61:A67"/>
    <mergeCell ref="B61:B67"/>
    <mergeCell ref="J61:J67"/>
    <mergeCell ref="A68:A74"/>
    <mergeCell ref="B68:B74"/>
    <mergeCell ref="J68:J74"/>
    <mergeCell ref="A54:A60"/>
    <mergeCell ref="B54:B60"/>
    <mergeCell ref="J54:J60"/>
    <mergeCell ref="A17:A23"/>
    <mergeCell ref="B17:B23"/>
    <mergeCell ref="J17:J23"/>
    <mergeCell ref="A24:B30"/>
    <mergeCell ref="K4:K5"/>
    <mergeCell ref="G6:H6"/>
    <mergeCell ref="A7:K7"/>
    <mergeCell ref="A8:K8"/>
    <mergeCell ref="B9:K9"/>
    <mergeCell ref="A4:A5"/>
    <mergeCell ref="B4:B5"/>
    <mergeCell ref="C4:C5"/>
    <mergeCell ref="D4:D5"/>
    <mergeCell ref="E4:I4"/>
    <mergeCell ref="A96:B102"/>
    <mergeCell ref="J4:J5"/>
    <mergeCell ref="A82:A88"/>
    <mergeCell ref="B82:B88"/>
    <mergeCell ref="J82:J88"/>
    <mergeCell ref="A89:B95"/>
    <mergeCell ref="A47:A53"/>
    <mergeCell ref="B47:B53"/>
    <mergeCell ref="J47:J53"/>
    <mergeCell ref="A10:A16"/>
    <mergeCell ref="B10:B16"/>
    <mergeCell ref="J10:J16"/>
    <mergeCell ref="A32:A38"/>
    <mergeCell ref="B32:B38"/>
    <mergeCell ref="J32:J38"/>
    <mergeCell ref="A39:B45"/>
  </mergeCells>
  <pageMargins left="0.70866141732283472" right="0.70866141732283472" top="0.39370078740157483" bottom="0.39370078740157483" header="0" footer="0"/>
  <pageSetup paperSize="9" scale="74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PonomarenkoM</cp:lastModifiedBy>
  <cp:lastPrinted>2024-03-27T05:08:50Z</cp:lastPrinted>
  <dcterms:created xsi:type="dcterms:W3CDTF">2015-12-09T11:39:01Z</dcterms:created>
  <dcterms:modified xsi:type="dcterms:W3CDTF">2024-04-22T09:55:12Z</dcterms:modified>
</cp:coreProperties>
</file>